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aniel\Desktop\Obrt acta\2017 - rad\Općina Kapela - reciklažno\"/>
    </mc:Choice>
  </mc:AlternateContent>
  <bookViews>
    <workbookView xWindow="0" yWindow="0" windowWidth="20490" windowHeight="7620"/>
  </bookViews>
  <sheets>
    <sheet name="GO radovi" sheetId="1" r:id="rId1"/>
    <sheet name="VODOVOD I KANALIZACIJA" sheetId="3" r:id="rId2"/>
    <sheet name="STROJARSKI" sheetId="4" r:id="rId3"/>
    <sheet name="ELEKTRO" sheetId="5" r:id="rId4"/>
    <sheet name="rekapitulacija" sheetId="2" r:id="rId5"/>
  </sheets>
  <definedNames>
    <definedName name="_xlnm.Print_Area" localSheetId="3">ELEKTRO!$A$3:$F$14</definedName>
    <definedName name="_xlnm.Print_Area" localSheetId="0">'GO radovi'!$A$1:$G$256</definedName>
    <definedName name="_xlnm.Print_Area" localSheetId="4">rekapitulacija!$A$1:$H$19</definedName>
    <definedName name="_xlnm.Print_Area" localSheetId="2">STROJARSKI!$A$1:$H$203</definedName>
    <definedName name="_xlnm.Print_Area" localSheetId="1">'VODOVOD I KANALIZACIJA'!$A$1:$F$265</definedName>
  </definedNames>
  <calcPr calcId="162913"/>
</workbook>
</file>

<file path=xl/calcChain.xml><?xml version="1.0" encoding="utf-8"?>
<calcChain xmlns="http://schemas.openxmlformats.org/spreadsheetml/2006/main">
  <c r="G248" i="1" l="1"/>
  <c r="F11" i="5" l="1"/>
  <c r="F10" i="5"/>
  <c r="F9" i="5"/>
  <c r="F8" i="5"/>
  <c r="F7" i="5"/>
  <c r="F6" i="5"/>
  <c r="F5" i="5"/>
  <c r="F4" i="5"/>
  <c r="F12" i="5" s="1"/>
  <c r="H7" i="2" s="1"/>
  <c r="H179" i="4"/>
  <c r="H176" i="4"/>
  <c r="H173" i="4"/>
  <c r="H170" i="4"/>
  <c r="H167" i="4"/>
  <c r="H164" i="4"/>
  <c r="H161" i="4"/>
  <c r="H158" i="4"/>
  <c r="H155" i="4"/>
  <c r="H152" i="4"/>
  <c r="H149" i="4"/>
  <c r="H146" i="4"/>
  <c r="H143" i="4"/>
  <c r="H181" i="4" s="1"/>
  <c r="H197" i="4" s="1"/>
  <c r="H128" i="4"/>
  <c r="H125" i="4"/>
  <c r="H122" i="4"/>
  <c r="H119" i="4"/>
  <c r="H116" i="4"/>
  <c r="H104" i="4"/>
  <c r="H101" i="4"/>
  <c r="H98" i="4"/>
  <c r="H137" i="4" s="1"/>
  <c r="H195" i="4" s="1"/>
  <c r="H95" i="4"/>
  <c r="H81" i="4"/>
  <c r="H68" i="4"/>
  <c r="H67" i="4"/>
  <c r="H65" i="4"/>
  <c r="H62" i="4"/>
  <c r="H59" i="4"/>
  <c r="H56" i="4"/>
  <c r="H38" i="4"/>
  <c r="H35" i="4"/>
  <c r="H32" i="4"/>
  <c r="H29" i="4"/>
  <c r="H26" i="4"/>
  <c r="H23" i="4"/>
  <c r="H20" i="4"/>
  <c r="H17" i="4"/>
  <c r="H14" i="4"/>
  <c r="H89" i="4" l="1"/>
  <c r="H193" i="4" s="1"/>
  <c r="H200" i="4" s="1"/>
  <c r="F13" i="5"/>
  <c r="F14" i="5"/>
  <c r="H6" i="2" l="1"/>
  <c r="H201" i="4"/>
  <c r="H202" i="4" s="1"/>
  <c r="F228" i="3"/>
  <c r="F225" i="3"/>
  <c r="F222" i="3"/>
  <c r="F219" i="3"/>
  <c r="F218" i="3"/>
  <c r="F196" i="3"/>
  <c r="F193" i="3"/>
  <c r="F190" i="3"/>
  <c r="F189" i="3"/>
  <c r="F180" i="3"/>
  <c r="F177" i="3"/>
  <c r="F183" i="3" s="1"/>
  <c r="F206" i="3" s="1"/>
  <c r="D166" i="3"/>
  <c r="D169" i="3" s="1"/>
  <c r="F169" i="3" s="1"/>
  <c r="F163" i="3"/>
  <c r="D163" i="3"/>
  <c r="D160" i="3"/>
  <c r="F160" i="3" s="1"/>
  <c r="F157" i="3"/>
  <c r="F149" i="3"/>
  <c r="F151" i="3" s="1"/>
  <c r="F204" i="3" s="1"/>
  <c r="F127" i="3"/>
  <c r="F124" i="3"/>
  <c r="F129" i="3" s="1"/>
  <c r="F136" i="3" s="1"/>
  <c r="F257" i="3" s="1"/>
  <c r="F102" i="3"/>
  <c r="F99" i="3"/>
  <c r="F96" i="3"/>
  <c r="F93" i="3"/>
  <c r="F90" i="3"/>
  <c r="D80" i="3"/>
  <c r="F80" i="3" s="1"/>
  <c r="F77" i="3"/>
  <c r="F74" i="3"/>
  <c r="F71" i="3"/>
  <c r="F68" i="3"/>
  <c r="F65" i="3"/>
  <c r="F62" i="3"/>
  <c r="F59" i="3"/>
  <c r="F56" i="3"/>
  <c r="F51" i="3"/>
  <c r="F50" i="3"/>
  <c r="F39" i="3"/>
  <c r="F42" i="3" s="1"/>
  <c r="F112" i="3" s="1"/>
  <c r="D28" i="3"/>
  <c r="F28" i="3" s="1"/>
  <c r="D24" i="3"/>
  <c r="F24" i="3" s="1"/>
  <c r="D20" i="3"/>
  <c r="F20" i="3" s="1"/>
  <c r="D16" i="3"/>
  <c r="F16" i="3" s="1"/>
  <c r="F7" i="3"/>
  <c r="F9" i="3" s="1"/>
  <c r="F110" i="3" s="1"/>
  <c r="F105" i="3" l="1"/>
  <c r="F114" i="3" s="1"/>
  <c r="F83" i="3"/>
  <c r="F113" i="3" s="1"/>
  <c r="F166" i="3"/>
  <c r="F230" i="3"/>
  <c r="F237" i="3" s="1"/>
  <c r="F246" i="3" s="1"/>
  <c r="F198" i="3"/>
  <c r="F207" i="3" s="1"/>
  <c r="F171" i="3"/>
  <c r="F205" i="3" s="1"/>
  <c r="D30" i="3"/>
  <c r="F30" i="3" s="1"/>
  <c r="F32" i="3" s="1"/>
  <c r="F111" i="3" s="1"/>
  <c r="F116" i="3" s="1"/>
  <c r="F256" i="3" s="1"/>
  <c r="F209" i="3" l="1"/>
  <c r="F245" i="3" s="1"/>
  <c r="F248" i="3" s="1"/>
  <c r="F258" i="3" s="1"/>
  <c r="F260" i="3" s="1"/>
  <c r="H5" i="2" s="1"/>
  <c r="F261" i="3" l="1"/>
  <c r="F263" i="3" s="1"/>
  <c r="G245" i="1" l="1"/>
  <c r="G241" i="1"/>
  <c r="G238" i="1"/>
  <c r="G234" i="1"/>
  <c r="G198" i="1"/>
  <c r="G195" i="1"/>
  <c r="G192" i="1"/>
  <c r="G189" i="1"/>
  <c r="G186" i="1"/>
  <c r="G183" i="1"/>
  <c r="G180" i="1"/>
  <c r="G177" i="1"/>
  <c r="G174" i="1"/>
  <c r="G171" i="1"/>
  <c r="G168" i="1"/>
  <c r="G159" i="1"/>
  <c r="G156" i="1"/>
  <c r="G165" i="1"/>
  <c r="G162" i="1"/>
  <c r="G199" i="1" l="1"/>
  <c r="G43" i="1"/>
  <c r="G69" i="1"/>
  <c r="G67" i="1"/>
  <c r="G19" i="1"/>
  <c r="G17" i="1"/>
  <c r="G9" i="1"/>
  <c r="G13" i="1"/>
  <c r="G25" i="1"/>
  <c r="G29" i="1"/>
  <c r="G32" i="1"/>
  <c r="G47" i="1"/>
  <c r="G49" i="1"/>
  <c r="G53" i="1"/>
  <c r="G55" i="1"/>
  <c r="G61" i="1"/>
  <c r="G63" i="1"/>
  <c r="G73" i="1"/>
  <c r="G75" i="1"/>
  <c r="G85" i="1"/>
  <c r="G88" i="1"/>
  <c r="G104" i="1"/>
  <c r="G116" i="1"/>
  <c r="G125" i="1"/>
  <c r="G129" i="1"/>
  <c r="G133" i="1"/>
  <c r="G138" i="1"/>
  <c r="G142" i="1"/>
  <c r="G147" i="1"/>
  <c r="G208" i="1"/>
  <c r="G212" i="1"/>
  <c r="G218" i="1"/>
  <c r="G222" i="1"/>
  <c r="G226" i="1"/>
  <c r="G230" i="1"/>
  <c r="G252" i="1" l="1"/>
  <c r="G77" i="1"/>
  <c r="G118" i="1"/>
  <c r="G150" i="1"/>
  <c r="G106" i="1"/>
  <c r="G92" i="1"/>
  <c r="G35" i="1" l="1"/>
  <c r="G254" i="1" s="1"/>
  <c r="H4" i="2" l="1"/>
  <c r="H10" i="2" s="1"/>
  <c r="H11" i="2" s="1"/>
  <c r="H13" i="2" s="1"/>
  <c r="G255" i="1"/>
  <c r="G256" i="1" s="1"/>
</calcChain>
</file>

<file path=xl/sharedStrings.xml><?xml version="1.0" encoding="utf-8"?>
<sst xmlns="http://schemas.openxmlformats.org/spreadsheetml/2006/main" count="689" uniqueCount="365">
  <si>
    <t>A – GRAĐEVINSKI RADOVI</t>
  </si>
  <si>
    <t>1.</t>
  </si>
  <si>
    <t>jed. mjere</t>
  </si>
  <si>
    <t>jed. cijena</t>
  </si>
  <si>
    <t>UKUPNO</t>
  </si>
  <si>
    <t>2.</t>
  </si>
  <si>
    <t>količina</t>
  </si>
  <si>
    <t>3.</t>
  </si>
  <si>
    <t xml:space="preserve">Nasipavanje i nabijanje zemlje oko temelja nakon izvedbe građevinskih radova. Nabijati u sloju od 20 cm. </t>
  </si>
  <si>
    <t>4.</t>
  </si>
  <si>
    <t>Utovar, odvoz i istovar viška zemlje na udaljenosti do 5,0 km sa istovarom i grubim planiranjem. Obračun zemlje u zbitom stanju.</t>
  </si>
  <si>
    <t>5.</t>
  </si>
  <si>
    <t>ukupno zemljani radovi:</t>
  </si>
  <si>
    <t>II BETONSKI I ARMIRANOBETONSKI RADOVI</t>
  </si>
  <si>
    <t>Napomena: sva armatura data je aproksimativno u zasebnoj stavci. Točna količina data je u planu armature.</t>
  </si>
  <si>
    <t>beton</t>
  </si>
  <si>
    <t>oplata</t>
  </si>
  <si>
    <t>6.</t>
  </si>
  <si>
    <t>7.</t>
  </si>
  <si>
    <t>8.</t>
  </si>
  <si>
    <t>9.</t>
  </si>
  <si>
    <t>kg</t>
  </si>
  <si>
    <t>ukupno betonski i AB radovi:</t>
  </si>
  <si>
    <t>10.</t>
  </si>
  <si>
    <t>11.</t>
  </si>
  <si>
    <t>12.</t>
  </si>
  <si>
    <t>pokrivački radovi:</t>
  </si>
  <si>
    <t>I – STOLARSKI RADOVI</t>
  </si>
  <si>
    <t>stolarski radovi:</t>
  </si>
  <si>
    <t xml:space="preserve">  II  BRAVARSKI RADOVI</t>
  </si>
  <si>
    <t>NAPOMENA: U stavku obračunati miniziranje i završno lakiranje u boji po izboru investitora. SVE MJERE UZETI NA LICU MJESTA.</t>
  </si>
  <si>
    <t>bravarski radovi:</t>
  </si>
  <si>
    <t>III  LIMARSKI RADOVI</t>
  </si>
  <si>
    <t>kom</t>
  </si>
  <si>
    <t>limarski radovi:</t>
  </si>
  <si>
    <t>R E K A P I T U L A C I J A</t>
  </si>
  <si>
    <t>PDV</t>
  </si>
  <si>
    <t>SVEUKUPNO</t>
  </si>
  <si>
    <t>okoliš:</t>
  </si>
  <si>
    <t>Dobava, razastiranje i izrada nosivog sloja BNS 22 d=7 cm</t>
  </si>
  <si>
    <t>Dobava, razastiranje i izrada habajućeg sloja AB8 d=3 cm</t>
  </si>
  <si>
    <t xml:space="preserve"> B - OBRTNIČKI RADOVI</t>
  </si>
  <si>
    <r>
      <t>m</t>
    </r>
    <r>
      <rPr>
        <vertAlign val="superscript"/>
        <sz val="12"/>
        <rFont val="Times New Roman"/>
        <family val="1"/>
        <charset val="238"/>
      </rPr>
      <t>3</t>
    </r>
  </si>
  <si>
    <r>
      <t>m</t>
    </r>
    <r>
      <rPr>
        <vertAlign val="superscript"/>
        <sz val="12"/>
        <rFont val="Times New Roman"/>
        <family val="1"/>
        <charset val="238"/>
      </rPr>
      <t>2</t>
    </r>
  </si>
  <si>
    <t>80X120</t>
  </si>
  <si>
    <t>Izrada i uređenje posteljice na projektiranu ravnost i nagibe. Mehanička stabilizacija posteljice na potrebnu nosivost modulom stišljivosti Ms≥35 MN/m2  te nabava, doprema i ugradnja geotekstila.</t>
  </si>
  <si>
    <t xml:space="preserve">                    Obračun obaviti za 1 m2 površine.</t>
  </si>
  <si>
    <t xml:space="preserve">rubnjaka betonom C12/15, sa utroškom betona </t>
  </si>
  <si>
    <t>od 0,07 m3 za 1 m rubnjaka.  Obračun obaviti po   m3.</t>
  </si>
  <si>
    <t>13.</t>
  </si>
  <si>
    <t>m2</t>
  </si>
  <si>
    <t>m1</t>
  </si>
  <si>
    <t>konstrukcije izvedene iz čeličnih cijevi kvalitete S235, koja se sastoji od vertikalne konstrukcije nadstrešnice (okvira), krovne konstrukcije te od sekundarnih krovnih nosača.U cijenu je obračunata antikorozivna zaštita: obrada pjeskarenjem (SA 2 1/2 ) , te toplo pocinčavanje i bojanje primerom, temeljnom bojom i lakom u boju po želji investitora. U cijenu stavke uračunati skelu, te rad auto dizalice.</t>
  </si>
  <si>
    <t>Dobava i postava snjegobrana koji se sastoji od tipskog nosača snjegobrana  koji je izrađen od pocinčanog bojanog plosnog profila, a ispuna snjegobrana je izrađena iz dva cijevna profila.</t>
  </si>
  <si>
    <t>15.</t>
  </si>
  <si>
    <t>14.</t>
  </si>
  <si>
    <t>Izrada, dobava i montaža visećeg polukružnog žljeba iz pocinčanog bojanog lima 0,55 razvijene širine cca 33,33 cm. U cijenu uključiti nosače od plosnog čelika 30/5 mm i sav materijal i rad za kompletno učvršćenje.</t>
  </si>
  <si>
    <t>šipke B500A</t>
  </si>
  <si>
    <t>mrežeB500A</t>
  </si>
  <si>
    <t>Dobava i ugradnja rubnjaka dim. 15/25/100. Rubnjaci se ugrađuju u beton C12/15. Obračun obaviti za 1 m' položenih rubnjaka.</t>
  </si>
  <si>
    <t xml:space="preserve">Dobava, siječenje, savijanje, postava i vezivanje betonskog željeza raznih profila za sve armirano betonske radove. </t>
  </si>
  <si>
    <t xml:space="preserve">I  ZEMLJANI RADOVI </t>
  </si>
  <si>
    <t>2.1.</t>
  </si>
  <si>
    <t>2.2.</t>
  </si>
  <si>
    <t>Strojni iskop zemlje i ručno planiranje za trakaste temelje, temeljne stope i kolnu vagu u zemlji III kategorije širine prema statičkom proračunu. Obračun zemlje u sraslom stanju. Stranice obraditi ručno, tako da se temeljne trake i stopa ne šaluju.</t>
  </si>
  <si>
    <t>Dobava, nasipavanje i nabijanje tamponskog sloja šljunka u sloju od 30 cm ispod temeljnih traka,  ispod podne ploče , te za zaravnavanje terena u visini 40 cm (ispod prometnice) i nabijanje do zbijenosti prema statičkom računu Ms=40 N/m2. Obračun u zbitom stanju. Ukupni prostori između nadtemeljnih zidova zapuniti nasipom šljunka. Uračunati tampon ispod temelja i temeljne podloge.</t>
  </si>
  <si>
    <t>Betoniranje armirano-betonske podne ploče nadstrešnice, utovarne rampe i prostora za zaposlene debljine 15-18 cm  betonom C25/30. Armatura je obračunata u posebnoj stavci.</t>
  </si>
  <si>
    <t>Betoniranje armirano-betonskih trakastih temelja i temeljnih stopa nadstrešnice, utovarne rampe i prostora za zaposlene betonom C25/30, dio u zemlji, dio u oplati. Armatura je obračunata u posebnoj stavci.</t>
  </si>
  <si>
    <t xml:space="preserve">Betoniranje armirano-betonskih zidova nadstrešnice i utovarne rampe betonom C25/30 u potrebnoj oplati. </t>
  </si>
  <si>
    <t xml:space="preserve">Betoniranje armirano-betonske ploče rampe betonom C25/30 u potrebnoj oplati. </t>
  </si>
  <si>
    <t>Izrada, dobava i montaža vanjskih pomoćnih vrata na utovarnoj rampi</t>
  </si>
  <si>
    <t>IV OPREMA</t>
  </si>
  <si>
    <t>1a.</t>
  </si>
  <si>
    <t>III POKRIVAČKI  RADOVI</t>
  </si>
  <si>
    <r>
      <rPr>
        <sz val="7"/>
        <rFont val="Times New Roman"/>
        <family val="1"/>
        <charset val="238"/>
      </rPr>
      <t xml:space="preserve"> </t>
    </r>
    <r>
      <rPr>
        <sz val="12"/>
        <rFont val="Times New Roman"/>
        <family val="1"/>
        <charset val="238"/>
      </rPr>
      <t>Izrada, dobava i montaža nosive, srednje složene</t>
    </r>
  </si>
  <si>
    <r>
      <rPr>
        <sz val="7"/>
        <color theme="1"/>
        <rFont val="Times New Roman"/>
        <family val="1"/>
        <charset val="238"/>
      </rPr>
      <t xml:space="preserve"> </t>
    </r>
    <r>
      <rPr>
        <sz val="12"/>
        <color theme="1"/>
        <rFont val="Times New Roman"/>
        <family val="1"/>
        <charset val="238"/>
      </rPr>
      <t xml:space="preserve">Izrada, dobava i montaža </t>
    </r>
    <r>
      <rPr>
        <b/>
        <sz val="12"/>
        <color theme="1"/>
        <rFont val="Times New Roman"/>
        <family val="1"/>
        <charset val="238"/>
      </rPr>
      <t>KOLNE VAGE</t>
    </r>
    <r>
      <rPr>
        <sz val="12"/>
        <color theme="1"/>
        <rFont val="Times New Roman"/>
        <family val="1"/>
        <charset val="238"/>
      </rPr>
      <t xml:space="preserve">, max. nosivosti 60 000 kg, min. nosivosti 400 kg, tip MJ100-CB2-60t-18x3 bit će ukupnih vanjskih gabarita 18 x 3 m, ukupne tlocrtne površine 54,0 m2 u ravnini s okolnim terenom. Prijemnik tereta dimenzija 18 x 3 m predviđen je ispred zgrade za zaposlene (kontejnera) u kojem se evidentiraju vozila i važu preko mjernog instrumenta vage koji je ovdje smješten. Na ulaznom i izlaznom dijelu vage mora biti slobodna asfaltirana površina u dužini 8,0 m u pravcu i u ravnini okolnih površina. Na ulaznim prilazima na vagu moraju biti postavljeni znakovi ograničenja brzine vozila na 5 km/h.
Mjerni instrument tipa TPT3 omogućava digitalno očitavanje težinskih i klasifikacijskih podataka na ekranu, kao i registraciju tih podataka: težina, bruto, tara i neto, redoslijed vaganja i šifra vozila. Mjerna naprava mora biti smještena tako da je moguć pogled na cijelu dužinu vage.
</t>
    </r>
  </si>
  <si>
    <r>
      <rPr>
        <sz val="7"/>
        <color theme="1"/>
        <rFont val="Times New Roman"/>
        <family val="1"/>
        <charset val="238"/>
      </rPr>
      <t xml:space="preserve"> </t>
    </r>
    <r>
      <rPr>
        <sz val="12"/>
        <color theme="1"/>
        <rFont val="Times New Roman"/>
        <family val="1"/>
        <charset val="238"/>
      </rPr>
      <t xml:space="preserve">Izrada, dobava i montaža </t>
    </r>
    <r>
      <rPr>
        <b/>
        <sz val="12"/>
        <color theme="1"/>
        <rFont val="Times New Roman"/>
        <family val="1"/>
        <charset val="238"/>
      </rPr>
      <t>KONTEJNERA</t>
    </r>
    <r>
      <rPr>
        <sz val="12"/>
        <color theme="1"/>
        <rFont val="Times New Roman"/>
        <family val="1"/>
        <charset val="238"/>
      </rPr>
      <t xml:space="preserve">, max. dimenzije: 6000 x 2400 x 2600 mm, Čelična konstrukcija kontejnera, nosivi stupovi, pod i krov, izrađeni su od hladnovaljanih čeličih profila debljine 3 mm, kvalitete ST37. Antikorozivno zaštićeni temeljnim premazom i završnim lakom u RAL 9002, bijelo. Zidovi su izrađeni od termopanela debljine 50 mm, RAL 9002, bijelo. Krov kontejnera završno je plastificiran poliesterskim laminatom debljine 5 mm i parafiniran zbog potpune vodonepropusnosti. Odvodnja oborinskih voda riješen je slobodnim padom oborina sa krova kontejnera. Strop je termoizoliran mineralnom vunom debljine 100 mm, završno iznutra obložen sa Iveral bijeli debljine 10 mm. Pod kontejnera je čelična zavarena nosiva podkonstrukcija od ''C'' profila, zatvorena odozdo čeličnim limom debljine 1,25 mm, bitumenizirana Epoxy bitumenom,termoizolacija mineralna vuna debljine 100 mm, parna brana od PE folije. Kao završni sloj na gornjoj površini QSB drvena vodootporna ploča debljine 20 mm te završno linoleum .
</t>
    </r>
  </si>
  <si>
    <r>
      <t xml:space="preserve">Izrada, dobava i montaža </t>
    </r>
    <r>
      <rPr>
        <b/>
        <sz val="12"/>
        <color theme="1"/>
        <rFont val="Times New Roman"/>
        <family val="1"/>
        <charset val="238"/>
      </rPr>
      <t>IBC KONTEJNERA</t>
    </r>
    <r>
      <rPr>
        <sz val="12"/>
        <color theme="1"/>
        <rFont val="Times New Roman"/>
        <family val="1"/>
        <charset val="238"/>
      </rPr>
      <t>, tip 3230, •zapremina 600 litara, 
• unutarnja posuda napravljena od HDPE-a, vanjska strana zaštićena zaštitnom konstrukcijom od plemenitog pocinčanog čelika zajedno postavljeno na europaleti za manipulaciju viličarom
• gornji otvor za punjenje DN 150, donji zamjenjivi ventil za ispuštanje DN 50
• na posudi je ucrtana skala koja omogućuje preciznu procjenu obujma tekućine u spremniku kod pražnjenja ili punjenja
• svi dijelovi se mogu reciklirati i zamjenjivi su
• otporan na djelovanje opasnih tvari (kiseline, lužine, otapala i sl.)
• atest za skladištenje i prijevoz opasnih tvari prema ADR-u
• dimenzije: 1200 x 800 x 1005 mm ( d x š x v)
• ukupne mase: 54 kg
• nosivost: 1200 kg</t>
    </r>
  </si>
  <si>
    <r>
      <t xml:space="preserve">Izrada, dobava i montaža </t>
    </r>
    <r>
      <rPr>
        <b/>
        <sz val="12"/>
        <color theme="1"/>
        <rFont val="Times New Roman"/>
        <family val="1"/>
        <charset val="238"/>
      </rPr>
      <t>KONTEJNERA ZA ZAPALJIVE TEKUĆINE</t>
    </r>
    <r>
      <rPr>
        <sz val="12"/>
        <color theme="1"/>
        <rFont val="Times New Roman"/>
        <family val="1"/>
        <charset val="238"/>
      </rPr>
      <t xml:space="preserve">, tip 4300, • zapremina 1000 litara, 
• unutarnja posuda napravljena od HDPE-a, vanjska strana zaštićena zaštitnom konstrukcijom od plemenitog pocinčanog čelika zajedno postavljeno na europaleti za manipulaciju viličarom
• gornji otvor za punjenje DN 150, donji zamjenjivi ventil za ispuštanje DN 50
• na posudi je ucrtana skala koja omogućuje preciznu procjenu obujma tekućine u spremniku kod pražnjenja ili punjenja
• svi dijelovi se mogu reciklirati i zamjenjivi su
• otporan na djelovanje opasnih tvari (kiseline, lužine, otapala i sl.)
• atest za skladištenje i prijevoz opasnih tvari prema ADR-u
• dimenzije: 1200 x 1000 x 1170 mm ( d x š x v)
• ukupne mase: 72 kg
• nosivost: 2000 kg
</t>
    </r>
  </si>
  <si>
    <r>
      <t xml:space="preserve">Izrada, dobava i montaža </t>
    </r>
    <r>
      <rPr>
        <b/>
        <sz val="12"/>
        <color theme="1"/>
        <rFont val="Times New Roman"/>
        <family val="1"/>
        <charset val="238"/>
      </rPr>
      <t>PLASTIČNOG KONTEJNERA S POKLOPCEM</t>
    </r>
    <r>
      <rPr>
        <sz val="12"/>
        <color theme="1"/>
        <rFont val="Times New Roman"/>
        <family val="1"/>
        <charset val="238"/>
      </rPr>
      <t xml:space="preserve">, tip 6033-0,                                                             • Zapremina 500 litara
• Konstrukcija koja omogućuju jednostavnu manipulaciju viličarom
• Otporan na djelovanje opasnih tvari i prikladan za skladištenje opasnog otpada
• Materijal: polietilen
• Dimenzije: 1200 mm x 800 x 790 mm  (š x d x v)
• Četvrtastog oblika sa odvojivim poklopcem, na četiri nožice sa dva klizača radi manipulacije viličarom
• Ukupne mase: 46 kg
• Nosivost: 500 kg
• Otpornost na temperaturnu razliku od - 40° C do + 60 ° C
• Opterećenje kod slaganje jedna na drugu: 4500 kg
</t>
    </r>
  </si>
  <si>
    <r>
      <t xml:space="preserve">Izrada, dobava i montaža </t>
    </r>
    <r>
      <rPr>
        <b/>
        <sz val="12"/>
        <color theme="1"/>
        <rFont val="Times New Roman"/>
        <family val="1"/>
        <charset val="238"/>
      </rPr>
      <t>KONTEJNERA ZA ČVRSTI OTPAD</t>
    </r>
    <r>
      <rPr>
        <sz val="12"/>
        <color theme="1"/>
        <rFont val="Times New Roman"/>
        <family val="1"/>
        <charset val="238"/>
      </rPr>
      <t xml:space="preserve">, tip 1255,                                         • zapremina 500 litara, 
• Prikladan za skladištenje i transport čvrstih i kašastih materijala
• Konstrukcija je napravljena od čeličnih nosača i lima prilagođena je rukovanju s dizalicom i viličarom, poklopac je opremljen gumenom brtvom, blokiranje poklopca u otvorenom položaju
• Zapremine: 500 litara
• Površinska obrada: pocinčano
• Nosivost: 1000 kg
• Ukupne mase: 180 kg
• Dimenzije: 1200 x 1000 x 910 mm (d x š x v)
</t>
    </r>
  </si>
  <si>
    <r>
      <t xml:space="preserve">Izrada, dobava i montaža </t>
    </r>
    <r>
      <rPr>
        <b/>
        <sz val="12"/>
        <color theme="1"/>
        <rFont val="Times New Roman"/>
        <family val="1"/>
        <charset val="238"/>
      </rPr>
      <t>KONTEJNERA ZA FLUORESCENTNE CIJEVI</t>
    </r>
    <r>
      <rPr>
        <sz val="12"/>
        <color theme="1"/>
        <rFont val="Times New Roman"/>
        <family val="1"/>
        <charset val="238"/>
      </rPr>
      <t xml:space="preserve">, tip 0059,                                • Metalni kontejner namijenjen za skladištenje otpadnih fluorescentnih i živinih sijalica 
• Vanjske dimenzije: 1600 x 500 x 990 mm (d x š x v)
• Konstrukcija koja omogućuju jednostavnu manipulaciju viličarom
• Kombinirano otvaranje kontejnera – bočno i odozgora
• Zapremine: 640 litara
• Ukupne mase: 60 kg
• Nosivost: 60 kg.
• Napravljeno od pocinčanog lima, debljine 2 mm, obojano završnom plavom bojom
</t>
    </r>
  </si>
  <si>
    <r>
      <t xml:space="preserve">Izrada, dobava i montaža </t>
    </r>
    <r>
      <rPr>
        <b/>
        <sz val="12"/>
        <color theme="1"/>
        <rFont val="Times New Roman"/>
        <family val="1"/>
        <charset val="238"/>
      </rPr>
      <t>ROLL KONTEJNERA</t>
    </r>
    <r>
      <rPr>
        <sz val="12"/>
        <color theme="1"/>
        <rFont val="Times New Roman"/>
        <family val="1"/>
        <charset val="238"/>
      </rPr>
      <t xml:space="preserve">, • Zapremine min. 30 m³ - otvorena verzija
• Unutarnje dimenzije: 6000x2300x2200 mm (dužina x širina x visina)
• Vanjske dimenzije cca: 6250x2500x2450 mm (dužina x širina x visina)
• Pražnjenje putem abrollkippera
• Napravljeno od kvalitetnog lima st. 11 375
• INP profil 180
• Stranice kontejnera i vrata napravljeno od lima debljine 3 mm, dno od lima debljine 4 mm
• Vrata kontejnera: dvokrilna
• Stranice ojačane zakrivljenim U-profilima 50/100/50/3 mm, razmaka od cca 750 mm
• Vrata kontejnera napravljena od INP profila 180
• Gornje stranice kontejnera ojačane cijevima  Ø 89 mm i debljine 4 mm
• Kuka za podizanje prema DIN 30 722 (visine 1570 mm)
• Vrata su opremljena sa centralnim sigurnosnim zatvaračem
• Vrata se mogu otvarati pod kutem od 270 stupnjeva, te se mogu prikvačiti sa strane kontejnera
• Površinska zaštita: dvostruki sloj temeljne poliuretanske boje i dvostruki sloj završne poliuretanske boje (RAL prema izboru Naručitelja)
• Napravljen u skladu sa sljedećim  normama: EN 292-1, EN 292-2, EN 294, EN 349, DIN 30722.
</t>
    </r>
  </si>
  <si>
    <r>
      <t xml:space="preserve">Izrada, dobava i montaža </t>
    </r>
    <r>
      <rPr>
        <b/>
        <sz val="12"/>
        <color theme="1"/>
        <rFont val="Times New Roman"/>
        <family val="1"/>
        <charset val="238"/>
      </rPr>
      <t>KONTEJNERA S OPRUŽNIM POKLOPCEM</t>
    </r>
    <r>
      <rPr>
        <sz val="12"/>
        <color theme="1"/>
        <rFont val="Times New Roman"/>
        <family val="1"/>
        <charset val="238"/>
      </rPr>
      <t xml:space="preserve">,                                                          • Kontejner izrađen prema DIN standardu 30720.
• Zapremina: 7 m3 - ZATVORENI
• Dimenzije cca: 3397x 1720 x 1626 mm (dužina x širina x visina).
• Izvedba: kontejner je izrađen od T.V. lima 3 mm (stranice) i T.V. lima 3 mm (dno, prednja i zadnja stranica) osnovna konstrukcija – cijev 60 x 40 x 3 mm, cijev 50 x 50 x 2 mm.
• Spremnik ima bočna ojačanja iz kvadratnih cijevi 60 x 40 x 3 mm na kojima su zavarena četiri zatika za manipuliranje i transport spremnika pomoću kamionskog autopodizača.
• Čelne, rubne cijevi na spremniku su dimenzija 6/4“x 3 mm.
• Kontejner je ojačan cijevima na dnu dim. 40x40x2 mm. 
• Kontejner je konusnog oblika, što omogućuje transport spremnika jedan u drugome.
• Jedan veći poklopac na konusnoj strani je izrađen od pravokutnih cijevi 30 x 20 x 2 mm i H.V. lima debljine 1,25 mm, dimenzije 1640 x 875 mm te dva manja na vrhu poklopca dimenzije 600 x 600 mm koji omogućavaju potpuno punjenje kontejnera.
• Veći poklopac se otvara uz pomoć tlačnih opruga
• Površinska zaštita: unutarnja i vanjska strana kontejnera farbano temelj, vanjska strana kontejnera (RAL prema izboru naručitelja)
• Napravljen u skladu sa sljedećim normama: EN 292-1,  EN 292-2, EN 294 i 
DIN 30720
Namijenjen za skladištenje sljedećih vrsti otpada:
 KB 15 01 01 – ambalaža od papira i kartona
 KB 20 01 01 – papir i karton
 KB 20 01 10 – odjeća
 KB 20 01 11 – tekstil
 KB 15 01 05 – višeslojna (kompozitna) ambalaža
</t>
    </r>
  </si>
  <si>
    <r>
      <t xml:space="preserve">Izrada, dobava i montaža </t>
    </r>
    <r>
      <rPr>
        <b/>
        <sz val="12"/>
        <color theme="1"/>
        <rFont val="Times New Roman"/>
        <family val="1"/>
        <charset val="238"/>
      </rPr>
      <t xml:space="preserve">OTVORENOG METALNOG KONTEJNERA                                                             </t>
    </r>
    <r>
      <rPr>
        <sz val="12"/>
        <color theme="1"/>
        <rFont val="Times New Roman"/>
        <family val="1"/>
        <charset val="238"/>
      </rPr>
      <t xml:space="preserve">• Kontejner izrađen prema DIN standardu 30720.
• Zapremina: 7 m3 - OTVORENI
• Dimenzije: 3350 x 1759 x 1545 mm (dužina x širina x visina).
• Izvedba: kontejner je izrađen od T.V. lima 3 mm (stranice) i T.V. lima 3 mm (dno, prednja i zadnja stranica) osnovna konstrukcija – cijev 60 x 40 x 3 mm, cijev 50 x 50 x 2 mm.
• Spremnik ima bočna ojačanja iz kvadratnih cijevi 60 x 40 x 3 mm na kojima su zavarena četiri zatika za manipuliranje i transport spremnika pomoću kamionskog autopodizača.
• Čelne, rubne cijevi na spremniku su dimenzija 6/4“x 3 mm.
• Kontejner je ojačan cijevima na dnu dim. 40x40x2 mm. (3 kom.) 
• Kontejner je konusnog oblika, što omogućuje transport spremnika jedan u drugome.
• Površinska zaštita: unutarnja i vanjska strana kontejnera farbano temelj, vanjska strana kontejnera (RAL prema izboru naručitelja)
• Napravljen u skladu sa sljedećim normama: EN 292-1,  EN 292-2, EN 294 i 
DIN 30720
</t>
    </r>
  </si>
  <si>
    <r>
      <t xml:space="preserve">Izrada, dobava </t>
    </r>
    <r>
      <rPr>
        <b/>
        <sz val="12"/>
        <color theme="1"/>
        <rFont val="Times New Roman"/>
        <family val="1"/>
        <charset val="238"/>
      </rPr>
      <t>POKRETNOG KOMPLETA PRIBORA ZA NEZGODE</t>
    </r>
    <r>
      <rPr>
        <sz val="12"/>
        <color theme="1"/>
        <rFont val="Times New Roman"/>
        <family val="1"/>
        <charset val="238"/>
      </rPr>
      <t xml:space="preserve">, • Pokretni komplet pribora za rješavanje uobičajeno propuštanje tekučina, kao i propuštanje u slučaju nezgoda
• Sadrže sredstva za trenutačno djelovanje.     Sastoji se od: PEHD kante, zapremine 120 lit. u žutoj boji (napravljena sukladno EN 840-1/5/6 standardu koja ima bravicu za zaključavanje poklopca) – 1 kom, hidrofilni upijajući otirač - 50 x 40 cm  - 100 kom, hidrofilna upijajuća zmija 120 x 8 cm - 5 kom, upijajući jastuk za čišćenje 35 x 30 x 5 cm - 5 kom, hidrofilni upijajući brisač - 10 kom, 1/2 litre cementa za brtvljenje - 1 kom, 1 l suhog cementa za brtvljenje  - 1 kom, cementna ploča za brtvljenje kanalizacije 60 x 40 cm - 1 kom, zaštitne naočale - 1 kom, respirator - 1 kom, r ukavice otporne na kiselinu (par) - 2 kom, upozoravajuće kemijsko svjetlo narančasto - 2 kom, u pozoravajuća granična traka crveno-bijela,
300 m - 1 kom, u pozoravajuća naljepnica  - 1 kom i vreća za upotrijebljene apsorbente  - 3 kom
</t>
    </r>
  </si>
  <si>
    <r>
      <t xml:space="preserve">Izrada, dobava </t>
    </r>
    <r>
      <rPr>
        <b/>
        <sz val="12"/>
        <color theme="1"/>
        <rFont val="Times New Roman"/>
        <family val="1"/>
        <charset val="238"/>
      </rPr>
      <t>CRPKE S MEMBRANOM ZA PRETAKANJE  TEKUĆINA</t>
    </r>
    <r>
      <rPr>
        <sz val="12"/>
        <color theme="1"/>
        <rFont val="Times New Roman"/>
        <family val="1"/>
        <charset val="238"/>
      </rPr>
      <t xml:space="preserve">, • Prikladna za ulja, naftu, kočione i rashladne tekućine i antifriz
• Usisavanje pomoću teleskopske cijevi 800 mm
• Materijal: polietilen
• Ukupne mase: 0,6kg
</t>
    </r>
  </si>
  <si>
    <r>
      <t xml:space="preserve">Izrada, dobava i montaža </t>
    </r>
    <r>
      <rPr>
        <b/>
        <sz val="12"/>
        <color theme="1"/>
        <rFont val="Times New Roman"/>
        <family val="1"/>
        <charset val="238"/>
      </rPr>
      <t>PLASTIČNOG PODA ZA HVATANJE TEKUĆINA S PRISTUPNOM RAMPOM</t>
    </r>
    <r>
      <rPr>
        <sz val="12"/>
        <color theme="1"/>
        <rFont val="Times New Roman"/>
        <family val="1"/>
        <charset val="238"/>
      </rPr>
      <t xml:space="preserve">,            • Proizvedeni od specijalnog polietilena koji je otporan na većinu kemikalija. Opremljeni plastičnim rešetkama velike nosivosti koja se skida. Uklonjivost plastičnih rešetaka omogućuje lako čišćenje.
• Niski profil podova za hvatanje tekućina omogućuje laku manipulaciju bačvama do veličine 220 l.
• Podovi za hvatanje tekućine se mogu među sobom spajati pomoću kompleta za spajanje, što omogućuje stvaranje skladišnog kapaciteta s velikim obujmom za hvatanje. 
• Dimenzije: 1245 x 635 x 140 mm (d x š x v)
• Ukupne mase: 15 kg
• Rampa koja omogućuje jednostavnu dopremu bačvi dimenzija 1219 x 838 x 159 mm, ukupne mase 18 kg
</t>
    </r>
  </si>
  <si>
    <r>
      <t xml:space="preserve">Izrada, dobava i montaža </t>
    </r>
    <r>
      <rPr>
        <b/>
        <sz val="12"/>
        <color theme="1"/>
        <rFont val="Times New Roman"/>
        <family val="1"/>
        <charset val="238"/>
      </rPr>
      <t>KONTEJNERA ZA STARE BATERIJE</t>
    </r>
    <r>
      <rPr>
        <sz val="12"/>
        <color theme="1"/>
        <rFont val="Times New Roman"/>
        <family val="1"/>
        <charset val="238"/>
      </rPr>
      <t xml:space="preserve">, 20 lit., • Dimenzije: 550 x 350 x 200 mm. Izrađen od troslojnog poliesterskog laminata. 
• Sastoji se od dvodijelnog kučišta i poliesterskog uloška. 
• Na prednjem dijelu kučišta izvedena su dva otvora za ubacivanje baterija, od njih jedan služi za klasične, a drugi za dugmaste baterije. 
• Stražnji dio kućišta ujedno je i nosač kontejnera koji se vijcima i tiplama montira na zid.
• Boja kontejnera je crvena sa natpisom u bijeloj boji.
</t>
    </r>
  </si>
  <si>
    <r>
      <t xml:space="preserve">Izrada, dobava i montaža </t>
    </r>
    <r>
      <rPr>
        <b/>
        <sz val="12"/>
        <color theme="1"/>
        <rFont val="Times New Roman"/>
        <family val="1"/>
        <charset val="238"/>
      </rPr>
      <t>KONTEJNERA ZA STARE LIJEKOVE</t>
    </r>
    <r>
      <rPr>
        <sz val="12"/>
        <color theme="1"/>
        <rFont val="Times New Roman"/>
        <family val="1"/>
        <charset val="238"/>
      </rPr>
      <t xml:space="preserve">, 20 lit., • Dimenzije: 550 x 350 x 200mm. Izrađen od troslojnog poliesterskog laminata. 
• Sastoji se iz dvodijelnog kučišta i poliesterskog uloška. 
• Na prednjem dijelu kučišta izvedena su dva otvora za ubacivanje lijekova. 
• Stražnji dio kučišta je ujedno i nosač kontejnera koji se vijcima i tiplama montira na zid.
• Posuda za skupljanje lijekova ovješena je na stražnji dio kučišta. 
• Boja kontejnera je bijela sa natpisom u crvenoj boji.
</t>
    </r>
  </si>
  <si>
    <t>ukupno oprema:</t>
  </si>
  <si>
    <t>Izrada, dobava i montaža vjetarlajsni iz pocinčanog bojanog lima 0,55 razvijene širine cca 50 cm. U cijenu uključiti sav materijal i rad za kompletno učvršćenje.</t>
  </si>
  <si>
    <r>
      <rPr>
        <sz val="7"/>
        <rFont val="Times New Roman"/>
        <family val="1"/>
        <charset val="238"/>
      </rPr>
      <t xml:space="preserve"> </t>
    </r>
    <r>
      <rPr>
        <sz val="12"/>
        <rFont val="Times New Roman"/>
        <family val="1"/>
        <charset val="238"/>
      </rPr>
      <t>Dobava i postava  zidnog lima parapatnih zidova izvedenog iz pocinčanog čeličog bojanog lima debljine 0,55mm razvijene širine 33,33 cm. Spajanje izvesti sa posebnim pocinčanim vijcima sa PVC ili gumenim podloškom (otpornom na UV zrake) ispod nehrđajuče kapice.</t>
    </r>
  </si>
  <si>
    <r>
      <rPr>
        <sz val="7"/>
        <rFont val="Times New Roman"/>
        <family val="1"/>
        <charset val="238"/>
      </rPr>
      <t xml:space="preserve"> </t>
    </r>
    <r>
      <rPr>
        <sz val="12"/>
        <rFont val="Times New Roman"/>
        <family val="1"/>
        <charset val="238"/>
      </rPr>
      <t xml:space="preserve">Izrada, dobava i montaža kružnih odvodnih cijevi </t>
    </r>
    <r>
      <rPr>
        <sz val="12"/>
        <rFont val="Symbol"/>
        <family val="1"/>
        <charset val="2"/>
      </rPr>
      <t>Æ</t>
    </r>
    <r>
      <rPr>
        <sz val="12"/>
        <rFont val="Times New Roman"/>
        <family val="1"/>
        <charset val="238"/>
      </rPr>
      <t>100 koje služe sa odvodnju oborinske vode sa krovnih ploha,  izrađene iz pocinčanog bojanog lima debljine 0,55 mm. U cijenu uključiti pričvršćivanje cijevi u zid i sve elemente za spajanje na horizontlani žljeb.</t>
    </r>
  </si>
  <si>
    <r>
      <t xml:space="preserve">Izrada, dobava i montaža koljena za odvodne cijev </t>
    </r>
    <r>
      <rPr>
        <sz val="12"/>
        <rFont val="Symbol"/>
        <family val="1"/>
        <charset val="2"/>
      </rPr>
      <t>Æ</t>
    </r>
    <r>
      <rPr>
        <sz val="12"/>
        <rFont val="Times New Roman"/>
        <family val="1"/>
        <charset val="238"/>
      </rPr>
      <t xml:space="preserve">100. </t>
    </r>
  </si>
  <si>
    <t xml:space="preserve">strojni iskop </t>
  </si>
  <si>
    <t>ručni iskop</t>
  </si>
  <si>
    <t>Ia – BRAVARIJA</t>
  </si>
  <si>
    <t>V– UREĐENJE OKOLIŠA</t>
  </si>
  <si>
    <r>
      <t>m</t>
    </r>
    <r>
      <rPr>
        <vertAlign val="superscript"/>
        <sz val="12"/>
        <rFont val="Times New Roman"/>
        <family val="1"/>
        <charset val="238"/>
      </rPr>
      <t>2</t>
    </r>
    <r>
      <rPr>
        <sz val="12"/>
        <rFont val="Times New Roman"/>
        <family val="1"/>
        <charset val="238"/>
      </rPr>
      <t xml:space="preserve">  </t>
    </r>
  </si>
  <si>
    <r>
      <t>m</t>
    </r>
    <r>
      <rPr>
        <vertAlign val="superscript"/>
        <sz val="12"/>
        <rFont val="Times New Roman"/>
        <family val="1"/>
        <charset val="238"/>
      </rPr>
      <t>1</t>
    </r>
    <r>
      <rPr>
        <sz val="12"/>
        <rFont val="Times New Roman"/>
        <family val="1"/>
        <charset val="238"/>
      </rPr>
      <t xml:space="preserve">  </t>
    </r>
  </si>
  <si>
    <r>
      <rPr>
        <sz val="7"/>
        <rFont val="Times New Roman"/>
        <family val="1"/>
        <charset val="238"/>
      </rPr>
      <t xml:space="preserve"> </t>
    </r>
    <r>
      <rPr>
        <sz val="12"/>
        <rFont val="Times New Roman"/>
        <family val="1"/>
        <charset val="238"/>
      </rPr>
      <t>Dobava i doprema materijala i izvedba temelja</t>
    </r>
  </si>
  <si>
    <r>
      <t>m</t>
    </r>
    <r>
      <rPr>
        <vertAlign val="superscript"/>
        <sz val="12"/>
        <rFont val="Times New Roman"/>
        <family val="1"/>
        <charset val="238"/>
      </rPr>
      <t>3</t>
    </r>
    <r>
      <rPr>
        <sz val="12"/>
        <rFont val="Times New Roman"/>
        <family val="1"/>
        <charset val="238"/>
      </rPr>
      <t xml:space="preserve">  </t>
    </r>
  </si>
  <si>
    <t xml:space="preserve">Dobava i postava metalnih ulaznih kliznih vrata. Visina vrata 2,0 m, širina vrata 7,8 m. Sve prema prikazu u grafičkome dijelu dokumentacije. U cijenu uračunati i postavu temelja, kao i elektroničko otvaranje vrata. </t>
  </si>
  <si>
    <t xml:space="preserve">Dobava i postava metalnih ulaznih kliznih vrata. Visina vrata 2,0 m, širina vrata 14,3 m. Sve prema prikazu u grafičkome dijelu dokumentacije. U cijenu uračunati i postavu temelja, kao i elektroničko otvaranje vrata. </t>
  </si>
  <si>
    <t>Dobava materijala i izvođenje ulazne pristupne rampe nagiba 8,5 %. Vanjski gabariti rampe su 5,6m x 11,6m. U cijeni obračunati iskop temelja, cijelu AB konstrukciju, oplatu, te armaturni čelik (sve do pune gotovosti). Postava asfalta je u posebnoj stavci .</t>
  </si>
  <si>
    <t>Dobava i postava cestovne signalizacije.</t>
  </si>
  <si>
    <t>Dobava i pokrivanje krova nadstrešnice trapeznim limom, debljine 0,55 mm u boji prema odabiru investitora sa svim tipskim elementima i pričvrsnim elementima.</t>
  </si>
  <si>
    <t>Dobava i postava trapeznog limova na zidove nadstrešnice, debljine 0,55 mm u boji prema odabiru investitora sa svim tipskim elementima i pričvrsnim elementima.</t>
  </si>
  <si>
    <t>1. VODOVOD</t>
  </si>
  <si>
    <t>1.1. PRIPREMNI RADOVI</t>
  </si>
  <si>
    <t>Iskolčenje trase vodovoda. Stavka se odnosi na radove tokom izvođenja u smislu obnove trase prema planovima iskolčenja. U stavku  uračunati sve potrebne radnje za lociranje postojećih podzemnih instalacija (izrada probnih šliceva) sa obilježavanjem i upisivanjem oznaka i osiguranja, te postavljanje trase vodovoda prema planovima iskolčenja iz projekta, te osiguranje i regulacija prometa za vrijeme izvođenja radova. Obračun po m1 obilježene trase cjevovoda.</t>
  </si>
  <si>
    <t>m</t>
  </si>
  <si>
    <t>ukupno pripremni radovi:</t>
  </si>
  <si>
    <t>1.2. ZEMLJANI RADOVI</t>
  </si>
  <si>
    <t>Iskop zemlje u tlu III kategorije za polaganje instalacije priključnog, sanitarnog vodovoda, sa okomitim odsijecanjem bokova rovova. Ukupna dubina iskopa je h=1,5 m.  Širina kanala ovisi o profilu cijevi i iznosi B1=0,6 m. U stavku uračunat prošireni iskop za vodomjerno okno. Iskop se uglavnom predviđa strojno pomoću prikladne mehanizacije (bagera ili rovokopača), dok se ručno predviđa samo na mjestima gdje se iskop ne može izvršiti mehanizacijom (gdje smetaju postojeći podzemni objekti kao TF i EE kablovi  i slično). Točan omjer ručnog i strojnog iskopa određuje nadzorna služba upisom u građ. dnevnik evidencijom obračuna u građ. knjizi.</t>
  </si>
  <si>
    <r>
      <t>m</t>
    </r>
    <r>
      <rPr>
        <vertAlign val="superscript"/>
        <sz val="12"/>
        <color theme="1"/>
        <rFont val="Times New Roman"/>
        <family val="1"/>
        <charset val="238"/>
      </rPr>
      <t>3</t>
    </r>
  </si>
  <si>
    <t xml:space="preserve">Planiranje dna rova, ručno prema projektiranoj širini i padu s točnošću ±2 cm. Iskopani materijal izbaciti van rova, na udaljenost min. 1,0 m od ruba rova. Obračun po m2 isplanirane površine rova. </t>
  </si>
  <si>
    <r>
      <t>m</t>
    </r>
    <r>
      <rPr>
        <vertAlign val="superscript"/>
        <sz val="12"/>
        <color theme="1"/>
        <rFont val="Times New Roman"/>
        <family val="1"/>
        <charset val="238"/>
      </rPr>
      <t>2</t>
    </r>
  </si>
  <si>
    <t>Posteljica cijevi od pjeskovitog materijala ili prosijane zemlje bez kamenčića koji se može dobro sabiti, neagresivnog kemijskog sastava. Rad obuhvaća: dobavu, dopremu, razvoz, ubacivanje, razastiranje i nabijanje rastresitog materijala. Podloga debljine 10 cm, bokovi cijevi i nadsloj od 15 cm - prema normalnom poprečnom  profilu. Obračun po m3 ubačenog i razastrtog materijala u rovu u sabijenom stanju.</t>
  </si>
  <si>
    <t>Zatrpavanje cjevovoda vrši se nakon polaganja i montaže cjevovoda. Prije samog početka obavezno pregledati cjevovod i ustanoviti da slučajno nema nekih tehničkih oštećenja. Kada se ustanovi da je položeni cjevovod ispravan i bez oštećenja, može se pristupiti zatrpavanju. Zatrpavanje se vrši etapno prije i nakon tlačnog ispitivanja. Prije ispitivanja zatrpati samo tijelo cijevi dok spojna mjesta i zaporni elementi moraju ostati slobodni tako da zatrpani dio čini humak cca 1/2-2/3 visine rova. Zatrpavanje pri tom vršiti u slojevima od 20 cm uz pažljivo ručno nabijanje. U  poprečnom profilu u neposrednoj blizini cijevi zatrpavati finim materijalom bez kamenčića ili pjeskovitim materijalom do visine 15 cm iznad tjemena cijevi - uračunato u stavku 1.2.3., te onda zatrpati sa preostalim materijalom iz iskopa. Nakon završenog ispitivanja preostali dio cjevovoda zatrpati po istom principu uz propisano mehaničko sabijanje. Obračun po m3 zatrpavanja rova sa zemljom iz iskopa.</t>
  </si>
  <si>
    <t xml:space="preserve">Višak iskopa 
Kada se završi zatrpavanje cjevovoda, preostali materijal utovariti u prijevozno sredstvo i prevesti u deponiju tj. na mjesto koje za to odredi nadzorna služba u dogovoru sa investitorom. Stavka obuhvaća utovar, prijevoz, istovar i uređenje deponije poravnanjem istovarenog materijala. Obračun po m3 prevezenog materijala u rastresitom stanju. Deponija do udaljenosti 5 km.
</t>
  </si>
  <si>
    <t>1.3. ARMIRANO - BETONSKI RADOVI</t>
  </si>
  <si>
    <t xml:space="preserve">Izvedba AB vodomjernog okna svijetlih dim. 1,2 x 1,6 m, svijetle visine 1,0 m iz  vodonepropusnog  betona C25/30 u drvenoj  oplati na betonskoj podlozi debljine 10 cm. Stjenke su debljine 20 cm. Na okno se postavlja lijevano-željezni tipski poklopac za nosivost 50 t,   dim. 60 x 60 cm i ugrađuju ljestve izrađene iz armaturnih šipki  20 (rukohvati i prečke na svakih 30 cm) ili tipske lijevano željezne penjalice. U stavku uključena dobava, izrada, montaža i skidanje  obostrane oplate za zidove građevine s potrebnim podupiranjem i pripremom površine oplate (čišćenje i premaz) za lako odvajanje od betona kod demontaže. Oplata treba biti glatka od vodootporne šperploče. Uključena dobava, krojenje, savijanje, čišćenje, ugradnja i vezanje armature  paljenom žicom 2 mm za pokrovnu ploču i stjenke okna. Uračunato min. 100 kg/m3.  Nadalje, u stavku uključena dobava sastojaka, te priprema i ugradnja vodonepropusnog betona kvaliteteC25/30, kategorije B.I za izradu temeljne i pokrovne ploče i stjenka građevine  - sve prema projektu. Agregat prema HRN B.B3.100 i HRN B.B2.010, voda prema HRN U.M1.058, cement prema HRN B.C1.009-014 klase 35 u količini najmanje 300 kg/m3 i eventualni dodaci prema HRN U.M1.035. Cijenom obuhvaćena mehanička ugradnja, njega i ispitivanje betona C25/30 i C20/25.                                                                               </t>
  </si>
  <si>
    <t xml:space="preserve">Izvesti hidroizolaciju dvostrukim premazom vodonepropusnog sredstva kao AQATHRILL ili slično. Napomena: vodomjerno okno izvesti nakon probne montaže svih fazonskih komada u jednu cjelinu i provjere dimenzija okna. Specifikacija po jednom oknu:
Oplata: 6,72 m2  
  BetonC25/30 1,20 m3
  Armatura:
   2,25x100                      90 kg                                   </t>
  </si>
  <si>
    <t>ukupno armirano - betonski radovi:</t>
  </si>
  <si>
    <t>1.4. VANJSKA VODOVODNA INSTALACIJA</t>
  </si>
  <si>
    <t xml:space="preserve">Nabava, doprema i ugradnja vodovodnih cijevi od PEHD-a, nazivnog tlaka PN 10, PE 100, SDR 17 – prema DIN 8074/8075 za izvedbu vanjskog vodovoda. Stavkom obuhvaćen kompletan strojni i ručni rad te pomoćni materijal, sve prema uputstvima isporučitelja cijevi. Spajanje cijevi na trasi se izvodi elektrospojnicama. Postupak zavarivanja se izvodi prema tehničkim uvjetima za cjevovode izvedene PEHD-om. Cijevi su u kolutima od 100 m. Obračun po m1 postavljenog cjevovoda.                                                                        </t>
  </si>
  <si>
    <r>
      <rPr>
        <sz val="12"/>
        <color rgb="FF000000"/>
        <rFont val="System"/>
        <family val="2"/>
        <charset val="238"/>
      </rPr>
      <t>ᶲ</t>
    </r>
    <r>
      <rPr>
        <sz val="12"/>
        <color rgb="FF000000"/>
        <rFont val="Times New Roman"/>
        <family val="1"/>
        <charset val="238"/>
      </rPr>
      <t>25</t>
    </r>
  </si>
  <si>
    <r>
      <t>ᶲ</t>
    </r>
    <r>
      <rPr>
        <sz val="12"/>
        <color rgb="FF000000"/>
        <rFont val="Times New Roman"/>
        <family val="1"/>
        <charset val="238"/>
      </rPr>
      <t>32</t>
    </r>
  </si>
  <si>
    <t>VODOMJERNO OKNO</t>
  </si>
  <si>
    <t xml:space="preserve">Slobodna prirubnica, Georg Fischer: </t>
  </si>
  <si>
    <t>PE tuljak za spoj PE/GGG, Georg Fischer</t>
  </si>
  <si>
    <t>Nepovratni zasun</t>
  </si>
  <si>
    <t>NO25</t>
  </si>
  <si>
    <t>Odvajač nečistoća</t>
  </si>
  <si>
    <t>Kuglasti ventil za vodu</t>
  </si>
  <si>
    <t xml:space="preserve">Vodomjer tip VMA, Qn= 3,5 m3/h, 
 Ikom, Zagreb
</t>
  </si>
  <si>
    <t xml:space="preserve">Čelična pocinčana cijev za hladnu vodu
</t>
  </si>
  <si>
    <t>Ispitivanje instalacije tlačnom probom pod tlakom od 10 bara, u trajanju od 1 h.</t>
  </si>
  <si>
    <t>ukupno vanjska vodovodna instalacija:</t>
  </si>
  <si>
    <t>1.5. UNUTARNJA VODOVODNA INSTALACIJA</t>
  </si>
  <si>
    <t>Nabava, doprema i ugradnja vodovodnih cijevi iz polipropilena (PP-R) prema DIN 8077 i 8078, kao „fusiotherm“, a spojevi se izvode elektrofuzijskim zavarivanjem prema DIN 16928 za izvedbu instalacije hladne i tople vode. Stavkom obuhvaćen kompletan rad, spojni i pomoćni materijal, sve prema uputstvima isporučitelja cijevi. Obračun po m1 postavljenog cjevovoda.</t>
  </si>
  <si>
    <t>Dobava i montaža kutnog ventila</t>
  </si>
  <si>
    <t>Sitni potrošni materijal kao što su pocinčani fitinzi, kudjelja, firnaz i slično.</t>
  </si>
  <si>
    <t>paušal</t>
  </si>
  <si>
    <t>Ispitivanje instalacije na nepropusnost hladnim vodenim tlakom 50 % većim od radnog tlaka instalacije.</t>
  </si>
  <si>
    <t>Ispiranje i dezinfekcija cjevovoda klornom otopinom.</t>
  </si>
  <si>
    <t>ukupno unutarnja vodovodna instalacija:</t>
  </si>
  <si>
    <t>REKAPITULACIJA VODOVOD</t>
  </si>
  <si>
    <t>1.4. VANJSKA VODOVODNA INSTALCIJA</t>
  </si>
  <si>
    <t>UKUPNO VODOVOD:</t>
  </si>
  <si>
    <t>2. SANITARIJE</t>
  </si>
  <si>
    <t xml:space="preserve">Dobava i montaža  keramičke WC školjke sa vertikalnim odvodom, zajedno sa drvenom masivnom daskom, niskomontažnim vodokotlićem, tipkom za aktiviranje sa stop funkcijom i kutnim ventilom sa rozetom. Obračun po komadu  kompletno montiranog uređaja za uporabu.    
</t>
  </si>
  <si>
    <t>kompl</t>
  </si>
  <si>
    <t xml:space="preserve">Dobava i montaža keramičkog umivaonika 600x400 mm, sa niklovanim sifonom, samostojećom slavinom za hladnu i toplu vodu, etažerom sa ogledalom i držačem za tekući sapun, držačem papirnatih ručnika, uključivo montažni materijal. Obračun po komadu komplet montiranog uređaja. 
</t>
  </si>
  <si>
    <t>ukupno sanitarije:</t>
  </si>
  <si>
    <t>REKAPITULACIJA SANITARIJE</t>
  </si>
  <si>
    <t>UKUPNO SANITARIJE:</t>
  </si>
  <si>
    <t xml:space="preserve">3. KANALIZACIJA </t>
  </si>
  <si>
    <t>3.1. VANJSKA ODVODNJA</t>
  </si>
  <si>
    <t>3.1.1. PRIPREMNI RADOVI</t>
  </si>
  <si>
    <t xml:space="preserve">Iskolčenje trase kanalizacije. Stavka se odnosi na radove tokom izvođenja u smislu obnove trase prema planovima iskolčenja. U stavku  uračunati sve potrebne radnje za lociranje postojećih podzemnih instalacija (izrada probnih šliceva) sa obilježavanjem i upisivanjem oznaka i osiguranja, te postavljanje trase kanalizacije prema planovima iskolčenja iz projekta, te osiguranje i regulacija prometa za vrijeme izvođenja radova. Obračun po m1 obilježene trase kanalizacije. </t>
  </si>
  <si>
    <t>3.1.2. ZEMLJANI RADOVI</t>
  </si>
  <si>
    <t>Iskop zemlje u tlu III kategorije za polaganje instalacije kanalizacije  sa okomitim odsijecanjem bokova rova. Prosječna dubina iskopa je h= 1,5 m. Prosječna širina kanala iznosi 0,8 m, a iskope izvesti kako je prikazano detaljem normalnog poprečnog presjeka rova u projektu. U stavku je uključen i iskop za sabirnu jamu i slivnike te razupiranje rova daščanom oplatom i crpljenje podzemnih voda gdje je to potrebno. Iskop se uglavnom predviđa strojno pomoću prikladne mehanizacije (bagera ili rovokopača), dok se ručno predviđa samo na mjestima gdje se iskop ne može izvršiti mehanizacijom (gdje smetaju postojeći podzemni objekti kao  TF i EE kablovi  i slično). Točan omjer ručnog i strojnog iskopa određuje nadzorna služba upisom u građ. dnevnik evidencijom obračuna u građ. knjizi.</t>
  </si>
  <si>
    <t xml:space="preserve">Planiranje dna rova vršiti ručno prema projektiranoj širini i padu s točnošću ±2 cm. Iskopani materijal izbaciti van rova, na udaljenost min. 1,0 m od ruba rova.
 Obračun po m2 isplanirane površine rova.
</t>
  </si>
  <si>
    <t xml:space="preserve">Dobava i razastiranje pješčane posteljice kao podloge za polaganje cijevi, u sloju od 10 cm duž čitavog kanala.
</t>
  </si>
  <si>
    <t>Zatrpavanje kanala zemljom preostalom od iskopa nakon polaganja cijevi i izvršenog ispitivanja na  nepropusnost. Prvi sloj od 30 cm zatrpava se zemljom bez krupnog kamenog materijala, a slijedeći slojevi od po 20 cm preostalom zemljom uz nabijanje i potrebno vlaženje.</t>
  </si>
  <si>
    <t>Utovar, transport i istovar preostale zemlje nakon zatrpavanja, na deponiju koju odredi nadzorni inženjer, povećanje kubature uslijed rastresitosti materijala usvojeno sa 25 %..</t>
  </si>
  <si>
    <t>3.1.3. ARMINRANO - BETONSKI RADOVI</t>
  </si>
  <si>
    <t>Izvedba AB sabirne jame svijetlih dim. 1,13 x 4,40 m, svijetle visine 2,25 m iz  vodonepropusnog  betona C25/30 u drvenoj  oplati na betonskoj podlozi debljine 10 cm.  Stjenke su debljine 20 cm. Na okno se postavlja lijevano-željezni tipski poklopac za nosivost 15 t,   dim. 60 x 60 cm, i ugrađuju ljestve izrađene iz armaturnih šipki  20 (rukohvati) i  16 mm prečke (na svakih 30 cm).  U stavku uključena dobava, izrada, montaža i skidanje  obostrane oplate za zidove građevine s potrebnim podupiranjem i pripremom površine oplate (čišćenje i premaz) za lako odvajanje od betona kod demontaže. Oplata treba biti glatka od vodootporne šperploče. Uključena dobava, krojenje, savijanje, čišćenje, ugradnja i vezanje armature  paljenom žicom 2 mm za pokrovnu ploču i stjenke okna. Uračunato min. 100 kg/m3.  Nadalje, u stavku uključena dobava sastojaka, te priprema i ugradnja vodonepropusnog betona kvalitete C 20/25, kategorije B.I za izradu temeljne i pokrovne ploče i stjenka građevine  - sve prema projektu. Agregat prema HRN B.B3.100 i HRN B.B2.010, voda prema HRN U.M1.058, cement prema HRN B.C1.009-014 klase 35 u količini najmanje 300 kg/m3 i eventualni dodaci prema HRN U.M1.035. Cijenom obuhvaćena mehanička ugradnja, njega i ispitivanje betona C25/30 i C20/25.</t>
  </si>
  <si>
    <t xml:space="preserve"> Izvesti hidroizolaciju dvostrukim premazom vodonepropusnog sredstva kao AQATHRILL. 
   Oplata  69,81 m2
   Armatura  500,0 kg
    Beton – C25/30  9,50 m3
</t>
  </si>
  <si>
    <t xml:space="preserve">Dobava, doprema i izvedba slivnika sa pjeskolovom,  izvedenih od:
 - betonska cijev  50 cm - 3 kom 
 - podložni i obložni beton 
     0,2x0,872+0,872x1,5-0,672x3,14/4x1,5+C16/20=0,71m3 
 - lijevano željezna kanalska rešetka 40/40 cm
</t>
  </si>
  <si>
    <t>3.1.4. INSTALATERSKI RADOVI</t>
  </si>
  <si>
    <t xml:space="preserve">Dobava i montaža PVC kanalizacijskih cijevi SN4 za                 polaganje interne instalacije kanalizacije. U  metražu su uključeni i svi potrebni fazonski komadi, kao račve, koljena, redukcije, gumene  brtve, itd.
</t>
  </si>
  <si>
    <r>
      <t>ᶲ</t>
    </r>
    <r>
      <rPr>
        <sz val="12"/>
        <color rgb="FF000000"/>
        <rFont val="Times New Roman"/>
        <family val="1"/>
        <charset val="238"/>
      </rPr>
      <t>160</t>
    </r>
  </si>
  <si>
    <r>
      <t>ᶲ</t>
    </r>
    <r>
      <rPr>
        <sz val="12"/>
        <color rgb="FF000000"/>
        <rFont val="Times New Roman"/>
        <family val="1"/>
        <charset val="238"/>
      </rPr>
      <t>200</t>
    </r>
  </si>
  <si>
    <t>Dobava i montaža separatora ulja i masti, taloga, pijeska, šljunka i pepela iz oborinskih voda, V=5000 L. Dimenzije 300x125x130 cm.  Ugrađuje se u zemlju, iskopom jame dubine 225 cm, tlocrtnih dimenzija 300x125 cm na pripremljeni, nivelirani i nabijeni šljunak s dozvoljenim
odstupanjem do 2 cm postavlja se PP folija. Nakon polaganja separatora spoje se PVC-cijevi s gumenim brtvama na ulaz i izlaz.
Obavezno napuniti separator vodom do razine izlaza. Provjeriti propusnost spojeva. Klizno grlo separatora s poklopcom prilagoditi potrebnoj visini te ga zasipati zemljom. Okna i poklopac ugrađene u kolnik treba armirati, betonirati te asfaltirati.</t>
  </si>
  <si>
    <t xml:space="preserve">Ispitivanje kompletne instalacije na apsolutnu vodonepropusnost i funkcionalnost. Sva ispitivanja treba izvršiti prije zatrpavanja kanala.
</t>
  </si>
  <si>
    <t>ukupno instalaterski radovi:</t>
  </si>
  <si>
    <t>REKAPITULACIJA KANALIZACIJA - VANJSKA ODVODNJA</t>
  </si>
  <si>
    <t>1.4. INSTALATERSKI RADOVI</t>
  </si>
  <si>
    <t>UKUPNO KANALIZACIJA - VANJSKA ODVODNJA:</t>
  </si>
  <si>
    <t>3.2. UNUTARNJA ODVODNJA</t>
  </si>
  <si>
    <r>
      <t>ᶲ</t>
    </r>
    <r>
      <rPr>
        <sz val="12"/>
        <color rgb="FF000000"/>
        <rFont val="Times New Roman"/>
        <family val="1"/>
        <charset val="238"/>
      </rPr>
      <t>50</t>
    </r>
  </si>
  <si>
    <r>
      <t>ᶲ</t>
    </r>
    <r>
      <rPr>
        <sz val="12"/>
        <color rgb="FF000000"/>
        <rFont val="Times New Roman"/>
        <family val="1"/>
        <charset val="238"/>
      </rPr>
      <t>110</t>
    </r>
  </si>
  <si>
    <t xml:space="preserve">Isporuka i montaža PVC podnog sifona sa horizontalnim izlazom i poniklanom rešetkom 15 x 15 cm, kao Alpro-Att Trogir za odvodnu sanitarija, dimenzije:
</t>
  </si>
  <si>
    <t xml:space="preserve">Građevinski radovi vezani uz montažu kanalizacije kao što je uštemavanje u zid, probijanje stropova i slično.
             R-IV                                                                                 
</t>
  </si>
  <si>
    <t>sati</t>
  </si>
  <si>
    <t xml:space="preserve">Ispitivanje instalacije na nepropusnost, tj. tlačna proba vodenim tlakom p=0,5 bara.
</t>
  </si>
  <si>
    <t>ukupno unutarnja odvodnja:</t>
  </si>
  <si>
    <t>REKAPITULACIJA KANALIZACIJA - UNUTARNJA ODVODNJA</t>
  </si>
  <si>
    <t>UKUPNO KANALIZACIJA - UNUTARNJA ODVODNJA:</t>
  </si>
  <si>
    <t>REKAPITULACIJA KANALIZACIJA</t>
  </si>
  <si>
    <t>UKUPNO KANALIZACIJA:</t>
  </si>
  <si>
    <t>REKAPITULACIJA</t>
  </si>
  <si>
    <t>3. KANALIZACIJA</t>
  </si>
  <si>
    <t>UKUPNO:</t>
  </si>
  <si>
    <t>PDV 25% :</t>
  </si>
  <si>
    <t>SVEUKUPNO:</t>
  </si>
  <si>
    <t>PE elektrospojnica</t>
  </si>
  <si>
    <r>
      <rPr>
        <b/>
        <sz val="14"/>
        <rFont val="Arial Narrow"/>
        <family val="2"/>
        <charset val="238"/>
      </rPr>
      <t>B-PROJEKT</t>
    </r>
    <r>
      <rPr>
        <sz val="14"/>
        <rFont val="Arial Narrow"/>
        <family val="2"/>
        <charset val="238"/>
      </rPr>
      <t xml:space="preserve"> </t>
    </r>
    <r>
      <rPr>
        <b/>
        <sz val="14"/>
        <rFont val="Arial Narrow"/>
        <family val="2"/>
        <charset val="238"/>
      </rPr>
      <t>d.o.o</t>
    </r>
    <r>
      <rPr>
        <sz val="14"/>
        <rFont val="Arial Narrow"/>
        <family val="2"/>
        <charset val="238"/>
      </rPr>
      <t>.</t>
    </r>
    <r>
      <rPr>
        <sz val="10"/>
        <rFont val="Arial Narrow"/>
        <family val="2"/>
        <charset val="238"/>
      </rPr>
      <t xml:space="preserve"> </t>
    </r>
    <r>
      <rPr>
        <sz val="11"/>
        <rFont val="Arial Narrow"/>
        <family val="2"/>
        <charset val="238"/>
      </rPr>
      <t>za graditeljstvo, trgovinu i usluge – Bjelovar,  Tr. Markovac, Trojstvena ulica 15,
Ured: Franjevačka kbr. 19, Bjelovar; tel/fax: 043/225-091; mob:098-530-503</t>
    </r>
  </si>
  <si>
    <t>TD 
546/15</t>
  </si>
  <si>
    <t xml:space="preserve">List br.  </t>
  </si>
  <si>
    <t>Broj stavke</t>
  </si>
  <si>
    <t>Opis stavke</t>
  </si>
  <si>
    <t>JM</t>
  </si>
  <si>
    <t>Količina</t>
  </si>
  <si>
    <t>J. C.</t>
  </si>
  <si>
    <t>Iznos</t>
  </si>
  <si>
    <t>RECIKLAŽNO DVORIŠTE KAPELA - ZGRADA ZA ZAPOSLENE  TROŠKOVNIK INSTALACIJE PLINA I CENTRALNOG GRIJANJA</t>
  </si>
  <si>
    <t>A.</t>
  </si>
  <si>
    <t>PLINSKA INSTALACIJA</t>
  </si>
  <si>
    <t>A.1.</t>
  </si>
  <si>
    <t>Isporuka i montaža sedlastog PEHD - komada za elektro-zavarivanje, sa nožem za urezivanje, slijedećih dimenzija:</t>
  </si>
  <si>
    <t>Ø 110/32</t>
  </si>
  <si>
    <t>A.2.</t>
  </si>
  <si>
    <t xml:space="preserve">Isporuka i montaža prijelaznog komada polietilen -čelik, dimenzija:
</t>
  </si>
  <si>
    <t>Ø 32x3/4“</t>
  </si>
  <si>
    <t>A.3.</t>
  </si>
  <si>
    <t xml:space="preserve">Isporuka i montaža PEHD dvostrukog naglavka – elektrospojnice, slijedećih dimenzija:
</t>
  </si>
  <si>
    <t>Ø 32</t>
  </si>
  <si>
    <t>A.4.</t>
  </si>
  <si>
    <t xml:space="preserve">Isporuka i montaža čelične bešavne cijevi za plinski priključak, dimenzije:
</t>
  </si>
  <si>
    <t>NO 3/4”</t>
  </si>
  <si>
    <t>A.5.</t>
  </si>
  <si>
    <t xml:space="preserve">Izolacija čeličnih cijevi bitumenskim premazom i plastizol ili dekorodal - trakom, dimenzije:
</t>
  </si>
  <si>
    <t>A.6.</t>
  </si>
  <si>
    <t xml:space="preserve">Isporuka i montaža polietilenske cijevi visoke gustoće za radni tlak 3 bara,dimenzija:
</t>
  </si>
  <si>
    <t>A.7.</t>
  </si>
  <si>
    <t xml:space="preserve">Isporuka i montaža jednostruke obujmice ( šelne ) za cijevi slijedećih dimenzija:
</t>
  </si>
  <si>
    <t>A.8.</t>
  </si>
  <si>
    <t xml:space="preserve">Isporuka i montaža plinske navojne kuglaste slavine za plinski priključak, slijedećih dimenzija:
</t>
  </si>
  <si>
    <t>A.9.</t>
  </si>
  <si>
    <t xml:space="preserve">Isporuka i montaža razvodnog plinovoda mjerenog plina izvedenog od srednje teških čeličnih bešavnih cijevi prema DIN - u.
</t>
  </si>
  <si>
    <t>NO 20</t>
  </si>
  <si>
    <t>A.10.</t>
  </si>
  <si>
    <t xml:space="preserve">Sitni potrošni materijal, kao acetilen, kisik, žica za varenje, fitinzi, brtveni i spojni materijal, temeljna boja, izolacija plastizol ili dekorodal trakom i slično. 
</t>
  </si>
  <si>
    <t>paušalno</t>
  </si>
  <si>
    <t>A.11.</t>
  </si>
  <si>
    <t>Isporuka i montaža mjerno regulacijskog plinskog seta namijenjenog za priključenje potrošača na plinsku mrežu srednjeg tlaka ( 1 - 3 bar ), kojeg sačinjavaju   slijedeći   elementi:</t>
  </si>
  <si>
    <t>Plinski filter, NO 20, NP 4</t>
  </si>
  <si>
    <t xml:space="preserve">Regulator tlaka, tip 133 – 32, proizvodnje “Schlumberger - Rombach” sa ugrađenim sigurnosnim zatvaračem za osiguranje od pomanjkanja pritiska.
   Karakteristike regulatora:
   - kapacitet :  64 Nm /h
   - radni tlak :  ulazni    100 mbara
                        izlazni 20 mbar
   - promjer sjedišta : NO 6,3 mm ( 1/4 “ )
   - opruga : zelena, broj 955-200-10
   - priključak : NO 25 navojni
</t>
  </si>
  <si>
    <t xml:space="preserve">plinsko brojilo s temperaturnom kompenzacijom  proizvodnje  “IKOM” tip G – 4, sa holender spojnicama i brtvama, slijedećih karakteristika:
  - mjerni volumen : 2 l
  - minimalni protok : 0.04 m /h
  - maksimalni protok : 6 m /h
  - priključak : NO 25
  - dozvoljeni pritisak : 0.1 bar
</t>
  </si>
  <si>
    <t xml:space="preserve">zaštitni ormarić mjernog seta izvedenog od armiranog poliestera sa vratima i bravicom za zaključavanje i propisanim ventilacionim otvorima.
  Na vratima obavezan natpis PLIN, te prozorčić za očitavanje stanja plinskih brojila.
</t>
  </si>
  <si>
    <t>kompl.</t>
  </si>
  <si>
    <t>A.12.</t>
  </si>
  <si>
    <t xml:space="preserve">Isporuka i montaža plinske kuglaste slavine sa navojnim priključkom za plinske uređaje unutarnje instalacije, NP 4, slijedećih dimenzija:
</t>
  </si>
  <si>
    <t>A.13.</t>
  </si>
  <si>
    <t xml:space="preserve">Isporuka i montaža plinskog kombiniranog grijača za centralno grijanje i pripremu tople potrošne vode sa dovodom zraka i odvodom produkata izgaranja kroz krov (fasadna izvedba). Sastavni dio isporuke je koncentrični dimovodni sustav za dovod zraka i odvod produkata izgaranja. Plinski grijač je sljedećih  tehničkih karakteristika:
  - Kapacitet pripreme tople potrošne vode : V = 10 l/min
  - Kapacitet centralnog grijanja : Q = 18 kW
</t>
  </si>
  <si>
    <t>A.14.</t>
  </si>
  <si>
    <t xml:space="preserve">Isporuka i montaža programskog sobnog termostata za regulaciju temperature u prostoriji i upravljanje radom plinskog grijača.
</t>
  </si>
  <si>
    <t>A.15.</t>
  </si>
  <si>
    <t xml:space="preserve">Isporuka i montaža elektro - instalacionog materijala za napajanje plinskog bojlera-kotla, te povezivanje istog sa sobnim termostatom.
Kabel tip PPY 3 x 0.75 mm2
</t>
  </si>
  <si>
    <t>Kabel tip PPY 2 x 0.75 mm2</t>
  </si>
  <si>
    <t>A.16.</t>
  </si>
  <si>
    <t>Ispitivanje cijele plinske instalacije prema Općim tehničkim uvjetima na čvrstoću i nepropusnost.</t>
  </si>
  <si>
    <t>A.17.</t>
  </si>
  <si>
    <t>Tlačna proba - konačno ispitivanje plinske   instalacije   zrakom   pod pritiskom od 50 mbar.</t>
  </si>
  <si>
    <t>A.18.</t>
  </si>
  <si>
    <t>Troškovi distribucije plina</t>
  </si>
  <si>
    <t>A.19.</t>
  </si>
  <si>
    <t>Puštanje u rad i regulacija</t>
  </si>
  <si>
    <t>A.20.</t>
  </si>
  <si>
    <t>Izrada tehničke dokumentacije</t>
  </si>
  <si>
    <t>A.21.</t>
  </si>
  <si>
    <t>Transportni troškovi</t>
  </si>
  <si>
    <t>Ukupno  A - PLINSKA INSTALACIJA  (Kn)</t>
  </si>
  <si>
    <t>B.</t>
  </si>
  <si>
    <t>CENTRALNO RADIJATORSKO GRIJANJE</t>
  </si>
  <si>
    <t>B.1.</t>
  </si>
  <si>
    <t>Isporuka i montaža bakrenih cijevi, s PVC – izolacijom i toplinskom izolacijom za ugradnju u pod odnosno zid. Spojeve cijevi i fitinga, nakon tlačne probe, premazati recitolom, izolirati sa dva sloja plastizola i obložiti filcom s  najmane 5 slojeva. Cijevi su slijedećih dimenzija:</t>
  </si>
  <si>
    <t xml:space="preserve">ø 15 </t>
  </si>
  <si>
    <t>B.2.</t>
  </si>
  <si>
    <t>Isporuka i ugradnja bakrenog fitinga i sitnog potrošnog materijala kao što su : koljena, obilazni lukovi, spojnice, redukcije, T - komadi, dvostruke obujmice, ukrasne rozete, plin, pasta, elektrode, srebrni lem i slično. Obračunava se 50 % od vrijednosti cijevi iz stavke B.1.</t>
  </si>
  <si>
    <t>B.3.</t>
  </si>
  <si>
    <t>Isporuka i montaža aluminijskog kupaonskog radijatora, 500 W</t>
  </si>
  <si>
    <t>B.4.</t>
  </si>
  <si>
    <t>Isporuka i montaža aluminijskih lijevanih radijatora, “Lipovica SOLAR 600”.</t>
  </si>
  <si>
    <t>čl.</t>
  </si>
  <si>
    <t>B.5.</t>
  </si>
  <si>
    <t>Isporuka i montaža armature i pribora za kompletiranje radijatorske baterije koje sačinjavaju :</t>
  </si>
  <si>
    <t xml:space="preserve"> -radijatorski ventil za dvostruku regulaciju</t>
  </si>
  <si>
    <t xml:space="preserve"> -radijatorska prigušnica</t>
  </si>
  <si>
    <t xml:space="preserve"> -redukcioni čep</t>
  </si>
  <si>
    <t xml:space="preserve"> -radijatorski nosač</t>
  </si>
  <si>
    <t xml:space="preserve"> -radijatorski distančnik</t>
  </si>
  <si>
    <t xml:space="preserve"> -odzračni pipac</t>
  </si>
  <si>
    <t xml:space="preserve"> -radijatorska spojnica</t>
  </si>
  <si>
    <t xml:space="preserve"> -radijatorske brtve</t>
  </si>
  <si>
    <t xml:space="preserve"> -slavina za punjenje i pražnjenje</t>
  </si>
  <si>
    <t>B.6.</t>
  </si>
  <si>
    <t>Isporuka  i  montaža  toplovodne slavine sa navojnim priključkom, dimenzije:</t>
  </si>
  <si>
    <t>B.7.</t>
  </si>
  <si>
    <t>Isporuka i montaža filtera za toplu vodu  sa   navojnim   priključkom, dimenzija:</t>
  </si>
  <si>
    <t>B.8.</t>
  </si>
  <si>
    <t>Ispitivanje instalacije na hidraulički pritisak prema uvjetima iz projekta , uz  kontrolu spojeva i radijatora. Obračun po ogrjevnom mjestu.</t>
  </si>
  <si>
    <t>B.9.</t>
  </si>
  <si>
    <t>Topla proba instalacije i fina regulacija ogrijevnih tijela. Obračun po ogrijevnom mjestu</t>
  </si>
  <si>
    <t>B.10.</t>
  </si>
  <si>
    <t>Pripremno-završni radovi</t>
  </si>
  <si>
    <t>B.11.</t>
  </si>
  <si>
    <t>Ukupno  B - CENTRALNO RADIJATORSKO GRIJANJE  (Kn)</t>
  </si>
  <si>
    <t>C.</t>
  </si>
  <si>
    <t>GRAĐEVINSKI RADOVI</t>
  </si>
  <si>
    <t>C.1.</t>
  </si>
  <si>
    <t xml:space="preserve">Obnova geodetskih točaka trase cjevovoda prije početka radova. Podatke o snimljenoj trasi uzeti sa situacije trase. Obračun po metru stvarno izvršenih radova.
</t>
  </si>
  <si>
    <t>C.2.</t>
  </si>
  <si>
    <t xml:space="preserve">Ručni iskop rova u tlu III kategorije prosječne širine 0,60 m, dubine 1,2 m sa odbacivanjem zemlje uz rub rova. Iskop se vrši u zoni postojećih instalacija  probnim šlicevima sa ravnim odsjecanjem stranica i dna rova.   Obračun po kubnom metru stvarno iskopanog rova u sraslom stanju. Sve ostalo prema gn 200,103.
</t>
  </si>
  <si>
    <t>m3</t>
  </si>
  <si>
    <t>C.3.</t>
  </si>
  <si>
    <t xml:space="preserve">Strojni iskop rova u tlu III kategorije, prosječne širine 0,60 m, dubine  1,2 m sa odbacivanjem zemlje uz rub rova.  Iskop rova i varnih jama izvršiti sa ravnim odsjecanjem stranica i dna rova.  Obračun po kubnom metru stvarno iskopanog rova. Sve ostalo prema gn 200, 103.
</t>
  </si>
  <si>
    <t>C.4.</t>
  </si>
  <si>
    <t xml:space="preserve">Planiranje dna iskopanog rova, koje prije 
 svega podrazumijeva uklanjanje urušenog 
 grumenja zemlje ili drugog grubog 
 materijala iz iskopa, te poravnanje sitnom 
 beskamenom zemljom iz iskopa.  Obračun po 
 kvadratnom metru stvarno isplaniranog 
 dna. Sve ostalo prema gn 200,202.
</t>
  </si>
  <si>
    <t>C.5.</t>
  </si>
  <si>
    <t xml:space="preserve">Doprema, transport i razastiranje čistog suhog pijeska u rovu cjevovoda. 
Pijesak služi kao posteljica  za cijevi. Debljina posteljice 10 cm. Obračun po kubiku stvarno izvedenih količina. Sve ostalo prema gn 900, 122 i then 4.02.3.
Napomena :
Pijesak koristiti samo u nedostatku sitne beskamene zemlje iz iskopa !
</t>
  </si>
  <si>
    <t>C.6.</t>
  </si>
  <si>
    <t xml:space="preserve">Doprema, transport i razastiranje čistog suhog pijeska u rovu cjevovoda. Pijesak služi kao obloga cijevi s nadslojem od tjemena cijevi d=20 cm. Nasipavanje izvršiti tek kada je cjevovod spojen i tlačno ispitan. Nakon nasipavanja oblogu lagano nabiti. Obračun po kubiku stvarno izvedenih količina. Sve ostalo prema gn 900, 122; gn 200, 203 i then 4.02.3. 
Napomena : Pijesak koristiti samo u nedostatku sitne beskamene zemlje!
</t>
  </si>
  <si>
    <t>C.7.</t>
  </si>
  <si>
    <t xml:space="preserve">Zatrpavanje rova cjevovoda materijalom iz iskopa. Zatrpavanje izvoditi nakon izvedbe obloge cijevi pijeskom, u dvije faze i to:
1.   prvo se zatrpava rov u sloju cca 35 cm, uz pažljivo nabijanje
2.   nakon toga se vrši zatrpavanje uz razastiranje materijala u slojevima od 50 cm uz snažno nabijanje vibro pločama do potpune zbijenosti. Nakon toga izvesti nadvišenje materijalom cca 30 cm, radi mogućeg slijeganja. obračun po kubiku stvarno izvedenih količina.
</t>
  </si>
  <si>
    <t>C.8.</t>
  </si>
  <si>
    <t xml:space="preserve">Utovar u transportno sredstvo, transport, te istovar materijala preostalog nakon zatrpavanja rova cjevovoda, na deponiju koja će u tu svrhu biti odobrena (do 20 km). Obračun po kubiku stvarno izvršenih radova na transportu.
</t>
  </si>
  <si>
    <t>C.9.</t>
  </si>
  <si>
    <t xml:space="preserve">Doprema potrebnog alata i strojeva te ispitivanje zbijenosti nasipa od šljunka sa izradom i dostavom elaborata o ispitivanju. Obračun po dužnom metru stvarno ispitanog rova.
</t>
  </si>
  <si>
    <t>C.10.</t>
  </si>
  <si>
    <t xml:space="preserve">Doprema potrebnog materijala i alata, te izrada bušenog rova ispod ceste. Bušeni rov izvesti specijalnom bušilicom sa istovremenim utiskivanjem zaštitne cijevi.
Stavkom je obuhvaćena doprema materijala i alata, montaža bušilice, bušenje horizontalnog rova te demontaža i odvoz bušilice. Jame za bušaću garnituru obračunate su u stavci strojnog iskopa. Obračun po metru stvarno izbušenog rova.
</t>
  </si>
  <si>
    <t>D=100 mm</t>
  </si>
  <si>
    <t>C.11.</t>
  </si>
  <si>
    <t xml:space="preserve">Nabava i doprema cijevi no 200  mm,i izrada te ugradnja polucijevi na svim križanjima cjevovoda sa elektro, hpt i dr. kabelima. Polucijev je dužine 2,5 m. 
Nakon polaganja kabela u polucijev, prostor oko kabela zapuniti suhim pijeskom. Visinska razlika između kabela i cjevovoda treba iznositi 40 cm. Obračun po komadu stvarno ugrađene cijevi.
</t>
  </si>
  <si>
    <t>L=2,5 m</t>
  </si>
  <si>
    <t>C.12.</t>
  </si>
  <si>
    <t xml:space="preserve">Geodetsko snimanje izvedenog stanja   sa izradom svih potrebnih podloga. Stavkom je obuhvaćeno:
 - geodetsko snimanje položenog cjevovoda
 - snimanje ugrađenih objekata
 Obračun po metru stvarno izvedenog cjevovoda.
</t>
  </si>
  <si>
    <t>C.13.</t>
  </si>
  <si>
    <t xml:space="preserve">Čišćenje gradilišta nakon izvedbe cjevovoda sa uklanjanjem zaostalog građevinskog materijala i planiranjem terena. Obračun po metru izvedenog cjevovoda.
</t>
  </si>
  <si>
    <t>Ukupno  C - GRAĐEVINSKI RADOVI  (Kn)</t>
  </si>
  <si>
    <t>A. PLINSKA INSTALACIJA</t>
  </si>
  <si>
    <t>B. CENTRALNO RADIJATORSKO GRIJANJE</t>
  </si>
  <si>
    <t>C. GRAĐEVINSKI RADOVI</t>
  </si>
  <si>
    <t>UKUPNO (Kn) - bez PDV-a</t>
  </si>
  <si>
    <t>PDV (25%)</t>
  </si>
  <si>
    <t>SVEUKUPNO (Kn) s PDV-om</t>
  </si>
  <si>
    <t>Red.br.</t>
  </si>
  <si>
    <t>Opis</t>
  </si>
  <si>
    <t>Jed.mj</t>
  </si>
  <si>
    <t>Cijena (kn)</t>
  </si>
  <si>
    <t>Iznos (kn)</t>
  </si>
  <si>
    <t>ELEKTROMONTAŽNI RADOVI</t>
  </si>
  <si>
    <t xml:space="preserve">Zakup angažirane snage prema PEES, izvedba priključka na elektroenergetsku mrežu, s ugradnjom SPMO </t>
  </si>
  <si>
    <t xml:space="preserve">Izvedba električne instalacije u zgradi za zaposlene, prema glavnom projektu:
- dobava i ugradnja RO, s elementima prema jednopolnoj shemi
- izvedba instalacije rasvjete s dobavom svjetiljki, do pune funkcionalnosti
- izvedba instalacije priključnica do pune funkcionalnosti
- izvedba instalacije EKM </t>
  </si>
  <si>
    <r>
      <t>Isporuka i polaganje kabela XP00-A 4x25mm</t>
    </r>
    <r>
      <rPr>
        <vertAlign val="superscript"/>
        <sz val="10"/>
        <rFont val="Arial"/>
        <family val="2"/>
        <charset val="238"/>
      </rPr>
      <t xml:space="preserve">2 </t>
    </r>
    <r>
      <rPr>
        <sz val="11"/>
        <color theme="1"/>
        <rFont val="Calibri"/>
        <family val="2"/>
        <charset val="238"/>
        <scheme val="minor"/>
      </rPr>
      <t xml:space="preserve"> od SPMO do GRO (glavni vod), uvlačenje u cijevi, isporuka i polaganje trake upozorenja</t>
    </r>
  </si>
  <si>
    <r>
      <t>Isporuka i polaganje kabela XP00-A 3x2,5mm</t>
    </r>
    <r>
      <rPr>
        <vertAlign val="superscript"/>
        <sz val="10"/>
        <rFont val="Arial"/>
        <family val="2"/>
        <charset val="238"/>
      </rPr>
      <t xml:space="preserve">2  </t>
    </r>
    <r>
      <rPr>
        <sz val="11"/>
        <color theme="1"/>
        <rFont val="Calibri"/>
        <family val="2"/>
        <charset val="238"/>
        <scheme val="minor"/>
      </rPr>
      <t xml:space="preserve">za vanjsku rasvjetu, uvlačenje u cijevi, isporuka i polaganje trake upozorenja </t>
    </r>
  </si>
  <si>
    <t>Isporuka i polaganje pocinčane trake Fe/Zn 25x4mm u rov i izvedba izjednačenja potencijala</t>
  </si>
  <si>
    <t xml:space="preserve">Isporuka i montaža svjetiljaka vanjske rasvjete s kompletnim priborom </t>
  </si>
  <si>
    <t>Građevinski radovi na iskopu rova za kabel i FeZn traku, na izradi temelja za stupove, zatrpavanje i sanacija</t>
  </si>
  <si>
    <t xml:space="preserve">Ispitivanje električne instalacije te izdavanje ispitnih protokola. U stavku je uključena i dobava dokaza kvalitete svih ugrađenih materijala i opreme pojedinog proizvođača. </t>
  </si>
  <si>
    <t>UKUPNO ELEKTROMONTAŽNI RADOVI (bez pdv)</t>
  </si>
  <si>
    <t>GRAĐEVINSKO OBRTNIČKI RADOVI</t>
  </si>
  <si>
    <t>VODOVOD I KANALIZACIJA</t>
  </si>
  <si>
    <t>STROJARSKI RADOVI</t>
  </si>
  <si>
    <t>ELEKTROINSTALATERSKI RADOVI</t>
  </si>
  <si>
    <t>Dobava i ugradnja hidrantskog ormarića sa pripradajućom opremom</t>
  </si>
  <si>
    <r>
      <rPr>
        <sz val="7"/>
        <rFont val="Times New Roman"/>
        <family val="1"/>
        <charset val="238"/>
      </rPr>
      <t xml:space="preserve">  </t>
    </r>
    <r>
      <rPr>
        <sz val="12"/>
        <rFont val="Times New Roman"/>
        <family val="1"/>
        <charset val="238"/>
      </rPr>
      <t xml:space="preserve">Dobava i postava panel ograde. Ograda je visine 2,0 m. U obračun staviti stupove, temelje samo ispod stupova od armiranog betona, žičanu panel ogradu  i  sav ugradbeni material, prema uputama proizvođača. </t>
    </r>
  </si>
  <si>
    <t>Betoniranje podložnog betona na kolnoj vagi betonom C12/15.</t>
  </si>
  <si>
    <t xml:space="preserve">Široki strojni iskop zemlje i  planiranje  u zemlji III kategorije (poravnanje postojeće kosine). Obračun zemlje u sraslom stanju. </t>
  </si>
  <si>
    <t>Strojno skidanje humusa u sloju debljine 20 cm.  Utovar, prijevoz i istovar obračunati u zasebnoj stavci. Obračun zemlje u zbitom stanju.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</si>
</sst>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n&quot;"/>
    <numFmt numFmtId="165" formatCode="#,##0.00\ _k_n"/>
  </numFmts>
  <fonts count="53">
    <font>
      <sz val="11"/>
      <color theme="1"/>
      <name val="Calibri"/>
      <family val="2"/>
      <charset val="238"/>
      <scheme val="minor"/>
    </font>
    <font>
      <b/>
      <sz val="12"/>
      <color rgb="FFFF0000"/>
      <name val="Times New Roman"/>
      <family val="1"/>
      <charset val="238"/>
    </font>
    <font>
      <sz val="12"/>
      <color rgb="FFFF0000"/>
      <name val="Times New Roman"/>
      <family val="1"/>
      <charset val="238"/>
    </font>
    <font>
      <sz val="12"/>
      <name val="Times New Roman"/>
      <family val="1"/>
      <charset val="238"/>
    </font>
    <font>
      <vertAlign val="superscript"/>
      <sz val="12"/>
      <name val="Times New Roman"/>
      <family val="1"/>
      <charset val="238"/>
    </font>
    <font>
      <b/>
      <sz val="12"/>
      <name val="Times New Roman"/>
      <family val="1"/>
      <charset val="238"/>
    </font>
    <font>
      <sz val="11"/>
      <color rgb="FFFF0000"/>
      <name val="Calibri"/>
      <family val="2"/>
      <charset val="238"/>
      <scheme val="minor"/>
    </font>
    <font>
      <sz val="7"/>
      <name val="Times New Roman"/>
      <family val="1"/>
      <charset val="238"/>
    </font>
    <font>
      <sz val="12"/>
      <color theme="1"/>
      <name val="Times New Roman"/>
      <family val="1"/>
      <charset val="238"/>
    </font>
    <font>
      <sz val="7"/>
      <color theme="1"/>
      <name val="Times New Roman"/>
      <family val="1"/>
      <charset val="238"/>
    </font>
    <font>
      <b/>
      <sz val="12"/>
      <color theme="1"/>
      <name val="Times New Roman"/>
      <family val="1"/>
      <charset val="238"/>
    </font>
    <font>
      <sz val="12"/>
      <name val="Symbol"/>
      <family val="1"/>
      <charset val="2"/>
    </font>
    <font>
      <sz val="12"/>
      <name val="Calibri"/>
      <family val="2"/>
      <charset val="238"/>
      <scheme val="minor"/>
    </font>
    <font>
      <b/>
      <sz val="12"/>
      <name val="CRO_Swiss"/>
    </font>
    <font>
      <sz val="11"/>
      <name val="Calibri"/>
      <family val="2"/>
      <charset val="238"/>
      <scheme val="minor"/>
    </font>
    <font>
      <b/>
      <sz val="11"/>
      <color theme="1"/>
      <name val="Calibri"/>
      <family val="2"/>
      <charset val="238"/>
      <scheme val="minor"/>
    </font>
    <font>
      <b/>
      <sz val="16"/>
      <color rgb="FF000000"/>
      <name val="Times New Roman"/>
      <family val="1"/>
      <charset val="238"/>
    </font>
    <font>
      <b/>
      <sz val="12"/>
      <color rgb="FF000000"/>
      <name val="Times New Roman"/>
      <family val="1"/>
      <charset val="238"/>
    </font>
    <font>
      <sz val="12"/>
      <color rgb="FF000000"/>
      <name val="Times New Roman"/>
      <family val="1"/>
      <charset val="238"/>
    </font>
    <font>
      <vertAlign val="superscript"/>
      <sz val="12"/>
      <color theme="1"/>
      <name val="Times New Roman"/>
      <family val="1"/>
      <charset val="238"/>
    </font>
    <font>
      <sz val="12"/>
      <color rgb="FF000000"/>
      <name val="System"/>
      <family val="2"/>
      <charset val="238"/>
    </font>
    <font>
      <u/>
      <sz val="12"/>
      <color theme="1"/>
      <name val="Times New Roman"/>
      <family val="1"/>
      <charset val="238"/>
    </font>
    <font>
      <b/>
      <u/>
      <sz val="16"/>
      <color theme="1"/>
      <name val="Times New Roman"/>
      <family val="1"/>
      <charset val="238"/>
    </font>
    <font>
      <sz val="14"/>
      <color theme="1"/>
      <name val="Times New Roman"/>
      <family val="1"/>
      <charset val="238"/>
    </font>
    <font>
      <b/>
      <u/>
      <sz val="14"/>
      <color theme="1"/>
      <name val="Times New Roman"/>
      <family val="1"/>
      <charset val="238"/>
    </font>
    <font>
      <b/>
      <sz val="14"/>
      <color theme="1"/>
      <name val="Times New Roman"/>
      <family val="1"/>
      <charset val="238"/>
    </font>
    <font>
      <b/>
      <u/>
      <sz val="12"/>
      <color rgb="FF000000"/>
      <name val="Times New Roman"/>
      <family val="1"/>
      <charset val="238"/>
    </font>
    <font>
      <sz val="16"/>
      <color theme="1"/>
      <name val="Times New Roman"/>
      <family val="1"/>
      <charset val="238"/>
    </font>
    <font>
      <b/>
      <sz val="16"/>
      <color theme="1"/>
      <name val="Times New Roman"/>
      <family val="1"/>
      <charset val="238"/>
    </font>
    <font>
      <b/>
      <u/>
      <sz val="12"/>
      <color theme="1"/>
      <name val="Times New Roman"/>
      <family val="1"/>
      <charset val="238"/>
    </font>
    <font>
      <sz val="11"/>
      <name val="Arial Narrow"/>
      <family val="2"/>
      <charset val="238"/>
    </font>
    <font>
      <b/>
      <sz val="14"/>
      <name val="Arial Narrow"/>
      <family val="2"/>
      <charset val="238"/>
    </font>
    <font>
      <sz val="14"/>
      <name val="Arial Narrow"/>
      <family val="2"/>
      <charset val="238"/>
    </font>
    <font>
      <sz val="10"/>
      <name val="Arial Narrow"/>
      <family val="2"/>
      <charset val="238"/>
    </font>
    <font>
      <sz val="8"/>
      <name val="Tahoma"/>
      <family val="2"/>
    </font>
    <font>
      <sz val="7"/>
      <name val="Tahoma"/>
      <family val="2"/>
    </font>
    <font>
      <i/>
      <sz val="8"/>
      <name val="Tahoma"/>
      <family val="2"/>
    </font>
    <font>
      <sz val="10"/>
      <name val="Tahoma"/>
      <family val="2"/>
    </font>
    <font>
      <sz val="9"/>
      <name val="Tahoma"/>
      <family val="2"/>
    </font>
    <font>
      <b/>
      <sz val="9"/>
      <name val="Tahoma"/>
      <family val="2"/>
    </font>
    <font>
      <b/>
      <sz val="8"/>
      <name val="Tahoma"/>
      <family val="2"/>
    </font>
    <font>
      <sz val="8"/>
      <name val="Tahoma"/>
      <family val="2"/>
      <charset val="238"/>
    </font>
    <font>
      <sz val="8"/>
      <color rgb="FFFF0000"/>
      <name val="Tahoma"/>
      <family val="2"/>
    </font>
    <font>
      <b/>
      <sz val="8"/>
      <color rgb="FFFF0000"/>
      <name val="Tahoma"/>
      <family val="2"/>
    </font>
    <font>
      <b/>
      <sz val="12"/>
      <name val="Tahoma"/>
      <family val="2"/>
    </font>
    <font>
      <b/>
      <sz val="10"/>
      <name val="Tahoma"/>
      <family val="2"/>
    </font>
    <font>
      <b/>
      <sz val="8"/>
      <name val="Tahoma"/>
      <family val="2"/>
      <charset val="238"/>
    </font>
    <font>
      <sz val="8"/>
      <color indexed="9"/>
      <name val="Tahoma"/>
      <family val="2"/>
    </font>
    <font>
      <sz val="11"/>
      <name val="Tahoma"/>
      <family val="2"/>
    </font>
    <font>
      <b/>
      <sz val="10"/>
      <name val="Arial"/>
      <family val="2"/>
      <charset val="238"/>
    </font>
    <font>
      <sz val="12"/>
      <name val="Arial"/>
      <family val="2"/>
      <charset val="238"/>
    </font>
    <font>
      <vertAlign val="superscript"/>
      <sz val="10"/>
      <name val="Arial"/>
      <family val="2"/>
      <charset val="238"/>
    </font>
    <font>
      <b/>
      <sz val="12"/>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indexed="47"/>
        <bgColor indexed="64"/>
      </patternFill>
    </fill>
    <fill>
      <patternFill patternType="solid">
        <fgColor indexed="42"/>
        <bgColor indexed="64"/>
      </patternFill>
    </fill>
    <fill>
      <patternFill patternType="solid">
        <fgColor indexed="9"/>
        <bgColor indexed="26"/>
      </patternFill>
    </fill>
  </fills>
  <borders count="48">
    <border>
      <left/>
      <right/>
      <top/>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ck">
        <color indexed="8"/>
      </left>
      <right style="thick">
        <color indexed="8"/>
      </right>
      <top style="thick">
        <color indexed="8"/>
      </top>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358">
    <xf numFmtId="0" fontId="0" fillId="0" borderId="0" xfId="0"/>
    <xf numFmtId="0" fontId="2" fillId="0" borderId="0" xfId="0" applyFont="1" applyAlignment="1">
      <alignment vertical="top"/>
    </xf>
    <xf numFmtId="0" fontId="2" fillId="0" borderId="0" xfId="0" applyFont="1" applyAlignment="1">
      <alignment horizontal="justify" wrapText="1"/>
    </xf>
    <xf numFmtId="0" fontId="2" fillId="0" borderId="0" xfId="0" applyFont="1" applyAlignment="1">
      <alignment horizontal="center"/>
    </xf>
    <xf numFmtId="4" fontId="2" fillId="0" borderId="0" xfId="0" applyNumberFormat="1" applyFont="1" applyAlignment="1">
      <alignment horizontal="center"/>
    </xf>
    <xf numFmtId="0" fontId="2" fillId="0" borderId="0" xfId="0" applyFont="1" applyAlignment="1">
      <alignment wrapText="1"/>
    </xf>
    <xf numFmtId="0" fontId="2" fillId="0" borderId="1" xfId="0" applyFont="1" applyBorder="1" applyAlignment="1">
      <alignment wrapText="1"/>
    </xf>
    <xf numFmtId="4" fontId="2" fillId="0" borderId="1" xfId="0" applyNumberFormat="1" applyFont="1" applyBorder="1" applyAlignment="1">
      <alignment horizontal="center"/>
    </xf>
    <xf numFmtId="0" fontId="2" fillId="0" borderId="0" xfId="0" applyFont="1" applyBorder="1" applyAlignment="1">
      <alignment wrapText="1"/>
    </xf>
    <xf numFmtId="0" fontId="1" fillId="0" borderId="0" xfId="0" applyFont="1" applyBorder="1" applyAlignment="1">
      <alignment horizontal="left"/>
    </xf>
    <xf numFmtId="4" fontId="2" fillId="0" borderId="0" xfId="0" applyNumberFormat="1" applyFont="1" applyBorder="1" applyAlignment="1">
      <alignment horizontal="center"/>
    </xf>
    <xf numFmtId="0" fontId="3" fillId="0" borderId="0" xfId="0" applyFont="1" applyAlignment="1">
      <alignment vertical="top"/>
    </xf>
    <xf numFmtId="0" fontId="3" fillId="0" borderId="0" xfId="0" applyFont="1" applyAlignment="1">
      <alignment horizontal="justify" wrapText="1"/>
    </xf>
    <xf numFmtId="0" fontId="3" fillId="0" borderId="0" xfId="0" applyFont="1" applyAlignment="1">
      <alignment horizontal="center"/>
    </xf>
    <xf numFmtId="4" fontId="3" fillId="0" borderId="0" xfId="0" applyNumberFormat="1" applyFont="1" applyAlignment="1">
      <alignment horizontal="center"/>
    </xf>
    <xf numFmtId="0" fontId="3" fillId="0" borderId="0" xfId="0" applyFont="1" applyAlignment="1">
      <alignment wrapText="1"/>
    </xf>
    <xf numFmtId="0" fontId="5" fillId="0" borderId="1" xfId="0" applyFont="1" applyBorder="1" applyAlignment="1">
      <alignment horizontal="left"/>
    </xf>
    <xf numFmtId="4" fontId="3" fillId="0" borderId="1" xfId="0" applyNumberFormat="1" applyFont="1" applyBorder="1" applyAlignment="1">
      <alignment horizontal="center"/>
    </xf>
    <xf numFmtId="0" fontId="3" fillId="0" borderId="0" xfId="0" applyFont="1" applyAlignment="1">
      <alignment horizontal="justify"/>
    </xf>
    <xf numFmtId="0" fontId="3" fillId="0" borderId="0" xfId="0" applyFont="1" applyAlignment="1">
      <alignment horizontal="center" vertical="top"/>
    </xf>
    <xf numFmtId="0" fontId="3" fillId="2" borderId="0" xfId="0" applyFont="1" applyFill="1" applyAlignment="1">
      <alignment horizontal="center"/>
    </xf>
    <xf numFmtId="4" fontId="3" fillId="2" borderId="0" xfId="0" applyNumberFormat="1" applyFont="1" applyFill="1" applyAlignment="1">
      <alignment horizontal="center"/>
    </xf>
    <xf numFmtId="0" fontId="5" fillId="0" borderId="0" xfId="0" applyFont="1" applyAlignment="1">
      <alignment wrapText="1"/>
    </xf>
    <xf numFmtId="0" fontId="2" fillId="0" borderId="0" xfId="0" applyFont="1" applyAlignment="1">
      <alignment horizontal="center" vertical="top"/>
    </xf>
    <xf numFmtId="164" fontId="0" fillId="0" borderId="0" xfId="0" applyNumberFormat="1"/>
    <xf numFmtId="0" fontId="2" fillId="0" borderId="0" xfId="0" applyFont="1"/>
    <xf numFmtId="0" fontId="2" fillId="0" borderId="0" xfId="0" applyFont="1" applyAlignment="1">
      <alignment horizontal="justify"/>
    </xf>
    <xf numFmtId="0" fontId="5" fillId="2" borderId="0" xfId="0" applyFont="1" applyFill="1" applyAlignment="1">
      <alignment wrapText="1"/>
    </xf>
    <xf numFmtId="0" fontId="3" fillId="0" borderId="0" xfId="0" applyFont="1" applyFill="1" applyAlignment="1">
      <alignment vertical="top"/>
    </xf>
    <xf numFmtId="0" fontId="5" fillId="0" borderId="0" xfId="0" applyFont="1" applyFill="1" applyAlignment="1">
      <alignment wrapText="1"/>
    </xf>
    <xf numFmtId="0" fontId="3" fillId="0" borderId="0" xfId="0" applyFont="1" applyFill="1" applyAlignment="1">
      <alignment horizontal="center"/>
    </xf>
    <xf numFmtId="4" fontId="3" fillId="0" borderId="0" xfId="0" applyNumberFormat="1" applyFont="1" applyFill="1" applyAlignment="1">
      <alignment horizontal="center"/>
    </xf>
    <xf numFmtId="0" fontId="5" fillId="0" borderId="0" xfId="0" applyFont="1" applyAlignment="1">
      <alignment horizontal="justify" wrapText="1"/>
    </xf>
    <xf numFmtId="0" fontId="6" fillId="0" borderId="0" xfId="0" applyFont="1"/>
    <xf numFmtId="164" fontId="6" fillId="0" borderId="0" xfId="0" applyNumberFormat="1" applyFont="1"/>
    <xf numFmtId="0" fontId="5" fillId="2" borderId="0" xfId="0" applyFont="1" applyFill="1" applyAlignment="1"/>
    <xf numFmtId="0" fontId="3" fillId="0" borderId="1" xfId="0" applyFont="1" applyBorder="1" applyAlignment="1">
      <alignment wrapText="1"/>
    </xf>
    <xf numFmtId="0" fontId="5" fillId="0" borderId="0" xfId="0" applyFont="1" applyAlignment="1">
      <alignment horizontal="justify"/>
    </xf>
    <xf numFmtId="0" fontId="5" fillId="2" borderId="0" xfId="0" applyFont="1" applyFill="1" applyAlignment="1">
      <alignment horizontal="justify"/>
    </xf>
    <xf numFmtId="0" fontId="3" fillId="0" borderId="0" xfId="0" applyFont="1"/>
    <xf numFmtId="0" fontId="5" fillId="2" borderId="0" xfId="0" applyFont="1" applyFill="1"/>
    <xf numFmtId="0" fontId="8" fillId="0" borderId="0" xfId="0" applyFont="1" applyAlignment="1">
      <alignment horizontal="justify" vertical="top" wrapText="1"/>
    </xf>
    <xf numFmtId="0" fontId="8" fillId="0" borderId="0" xfId="0" applyFont="1" applyAlignment="1">
      <alignment horizontal="justify"/>
    </xf>
    <xf numFmtId="0" fontId="3" fillId="0" borderId="0" xfId="0" applyFont="1" applyBorder="1" applyAlignment="1">
      <alignment horizontal="center" vertical="top"/>
    </xf>
    <xf numFmtId="0" fontId="5" fillId="0" borderId="0" xfId="0" applyFont="1" applyBorder="1" applyAlignment="1">
      <alignment horizontal="left"/>
    </xf>
    <xf numFmtId="4" fontId="3" fillId="0" borderId="0" xfId="0" applyNumberFormat="1" applyFont="1" applyBorder="1" applyAlignment="1">
      <alignment horizontal="center"/>
    </xf>
    <xf numFmtId="0" fontId="3" fillId="0" borderId="0" xfId="0" applyFont="1" applyBorder="1" applyAlignment="1">
      <alignment horizontal="center"/>
    </xf>
    <xf numFmtId="0" fontId="8" fillId="0" borderId="0" xfId="0" applyFont="1" applyAlignment="1">
      <alignment horizontal="justify" wrapText="1"/>
    </xf>
    <xf numFmtId="4" fontId="3" fillId="0" borderId="2" xfId="0" applyNumberFormat="1" applyFont="1" applyBorder="1" applyAlignment="1">
      <alignment horizontal="center"/>
    </xf>
    <xf numFmtId="0" fontId="3" fillId="0" borderId="0" xfId="0" applyFont="1" applyAlignment="1">
      <alignment horizontal="left" wrapText="1"/>
    </xf>
    <xf numFmtId="0" fontId="12" fillId="0" borderId="0" xfId="0" applyFont="1"/>
    <xf numFmtId="0" fontId="13" fillId="0" borderId="0" xfId="0" applyFont="1" applyAlignment="1">
      <alignment horizontal="left"/>
    </xf>
    <xf numFmtId="164" fontId="12" fillId="0" borderId="0" xfId="0" applyNumberFormat="1" applyFont="1"/>
    <xf numFmtId="0" fontId="5" fillId="0" borderId="0" xfId="0" applyFont="1" applyAlignment="1"/>
    <xf numFmtId="0" fontId="12" fillId="0" borderId="1" xfId="0" applyFont="1" applyBorder="1"/>
    <xf numFmtId="164" fontId="12" fillId="0" borderId="1" xfId="0" applyNumberFormat="1" applyFont="1" applyBorder="1"/>
    <xf numFmtId="0" fontId="5" fillId="0" borderId="1" xfId="0" applyFont="1" applyFill="1" applyBorder="1" applyAlignment="1"/>
    <xf numFmtId="0" fontId="5" fillId="0" borderId="0" xfId="0" applyFont="1" applyFill="1" applyBorder="1" applyAlignment="1"/>
    <xf numFmtId="0" fontId="14" fillId="0" borderId="0" xfId="0" applyFont="1"/>
    <xf numFmtId="164" fontId="14" fillId="0" borderId="0" xfId="0" applyNumberFormat="1" applyFont="1"/>
    <xf numFmtId="0" fontId="8" fillId="0" borderId="0" xfId="0" applyFont="1" applyAlignment="1">
      <alignment vertical="top"/>
    </xf>
    <xf numFmtId="0" fontId="16" fillId="0" borderId="0" xfId="0" applyFont="1" applyAlignment="1">
      <alignment wrapText="1"/>
    </xf>
    <xf numFmtId="0" fontId="8" fillId="0" borderId="0" xfId="0" applyFont="1" applyAlignment="1">
      <alignment horizontal="center"/>
    </xf>
    <xf numFmtId="4" fontId="8" fillId="0" borderId="0" xfId="0" applyNumberFormat="1" applyFont="1" applyAlignment="1">
      <alignment horizontal="center"/>
    </xf>
    <xf numFmtId="164" fontId="8" fillId="0" borderId="0" xfId="0" applyNumberFormat="1" applyFont="1" applyAlignment="1">
      <alignment horizontal="center"/>
    </xf>
    <xf numFmtId="0" fontId="8" fillId="0" borderId="0" xfId="0" applyFont="1"/>
    <xf numFmtId="0" fontId="17" fillId="2" borderId="3" xfId="0" applyFont="1" applyFill="1" applyBorder="1" applyAlignment="1">
      <alignment wrapText="1"/>
    </xf>
    <xf numFmtId="0" fontId="8" fillId="2" borderId="3" xfId="0" applyFont="1" applyFill="1" applyBorder="1" applyAlignment="1">
      <alignment horizontal="center"/>
    </xf>
    <xf numFmtId="4" fontId="8" fillId="2" borderId="3" xfId="0" applyNumberFormat="1" applyFont="1" applyFill="1" applyBorder="1" applyAlignment="1">
      <alignment horizontal="center"/>
    </xf>
    <xf numFmtId="164" fontId="8" fillId="2" borderId="3" xfId="0" applyNumberFormat="1" applyFont="1" applyFill="1" applyBorder="1" applyAlignment="1">
      <alignment horizontal="center"/>
    </xf>
    <xf numFmtId="0" fontId="18" fillId="0" borderId="0" xfId="0" applyFont="1" applyAlignment="1">
      <alignment horizontal="left" vertical="top" wrapText="1"/>
    </xf>
    <xf numFmtId="0" fontId="8" fillId="0" borderId="0" xfId="0" applyFont="1" applyAlignment="1">
      <alignment wrapText="1"/>
    </xf>
    <xf numFmtId="0" fontId="8" fillId="0" borderId="4" xfId="0" applyFont="1" applyBorder="1" applyAlignment="1">
      <alignment wrapText="1"/>
    </xf>
    <xf numFmtId="0" fontId="10" fillId="0" borderId="5" xfId="0" applyFont="1" applyBorder="1" applyAlignment="1">
      <alignment horizontal="left"/>
    </xf>
    <xf numFmtId="4" fontId="8" fillId="0" borderId="5" xfId="0" applyNumberFormat="1" applyFont="1" applyBorder="1" applyAlignment="1">
      <alignment horizontal="center"/>
    </xf>
    <xf numFmtId="164" fontId="8" fillId="0" borderId="5" xfId="0" applyNumberFormat="1" applyFont="1" applyBorder="1" applyAlignment="1">
      <alignment horizontal="center"/>
    </xf>
    <xf numFmtId="164" fontId="10" fillId="0" borderId="6" xfId="0" applyNumberFormat="1" applyFont="1" applyBorder="1" applyAlignment="1">
      <alignment horizontal="center"/>
    </xf>
    <xf numFmtId="0" fontId="18" fillId="0" borderId="0" xfId="0" applyFont="1" applyAlignment="1">
      <alignment horizontal="justify" vertical="top" wrapText="1"/>
    </xf>
    <xf numFmtId="0" fontId="18" fillId="0" borderId="0" xfId="0" applyFont="1" applyAlignment="1">
      <alignment horizontal="justify" wrapText="1"/>
    </xf>
    <xf numFmtId="0" fontId="8" fillId="0" borderId="0" xfId="0" applyFont="1" applyBorder="1" applyAlignment="1">
      <alignment wrapText="1"/>
    </xf>
    <xf numFmtId="0" fontId="10" fillId="0" borderId="0" xfId="0" applyFont="1" applyBorder="1" applyAlignment="1">
      <alignment horizontal="left"/>
    </xf>
    <xf numFmtId="4" fontId="8" fillId="0" borderId="0" xfId="0" applyNumberFormat="1" applyFont="1" applyBorder="1" applyAlignment="1">
      <alignment horizontal="center"/>
    </xf>
    <xf numFmtId="164" fontId="8" fillId="0" borderId="0" xfId="0" applyNumberFormat="1" applyFont="1" applyBorder="1" applyAlignment="1">
      <alignment horizontal="center"/>
    </xf>
    <xf numFmtId="164" fontId="10" fillId="0" borderId="0" xfId="0" applyNumberFormat="1" applyFont="1" applyBorder="1" applyAlignment="1">
      <alignment horizontal="center"/>
    </xf>
    <xf numFmtId="0" fontId="17" fillId="2" borderId="3" xfId="0" applyFont="1" applyFill="1" applyBorder="1" applyAlignment="1"/>
    <xf numFmtId="0" fontId="8" fillId="0" borderId="0" xfId="0" applyFont="1" applyAlignment="1">
      <alignment vertical="top" wrapText="1"/>
    </xf>
    <xf numFmtId="0" fontId="17" fillId="2" borderId="0" xfId="0" applyFont="1" applyFill="1" applyAlignment="1"/>
    <xf numFmtId="0" fontId="8" fillId="2" borderId="0" xfId="0" applyFont="1" applyFill="1" applyAlignment="1">
      <alignment horizontal="center"/>
    </xf>
    <xf numFmtId="4" fontId="8" fillId="2" borderId="0" xfId="0" applyNumberFormat="1" applyFont="1" applyFill="1" applyAlignment="1">
      <alignment horizontal="center"/>
    </xf>
    <xf numFmtId="164" fontId="8" fillId="2" borderId="0" xfId="0" applyNumberFormat="1" applyFont="1" applyFill="1" applyAlignment="1">
      <alignment horizontal="center"/>
    </xf>
    <xf numFmtId="0" fontId="18" fillId="0" borderId="0" xfId="0" applyFont="1" applyAlignment="1">
      <alignment horizontal="justify" vertical="top"/>
    </xf>
    <xf numFmtId="0" fontId="18" fillId="0" borderId="0" xfId="0" applyFont="1" applyAlignment="1">
      <alignment horizontal="right"/>
    </xf>
    <xf numFmtId="0" fontId="18" fillId="0" borderId="0" xfId="0" applyFont="1" applyAlignment="1">
      <alignment horizontal="center"/>
    </xf>
    <xf numFmtId="0" fontId="20" fillId="0" borderId="0" xfId="0" applyFont="1" applyAlignment="1">
      <alignment horizontal="right"/>
    </xf>
    <xf numFmtId="0" fontId="21" fillId="0" borderId="0" xfId="0" applyFont="1" applyAlignment="1">
      <alignment horizontal="justify" vertical="center"/>
    </xf>
    <xf numFmtId="0" fontId="8" fillId="0" borderId="0" xfId="0" applyFont="1" applyAlignment="1">
      <alignment horizontal="justify" vertical="center"/>
    </xf>
    <xf numFmtId="0" fontId="8" fillId="0" borderId="0" xfId="0" applyFont="1" applyAlignment="1">
      <alignment horizontal="left" vertical="top" wrapText="1"/>
    </xf>
    <xf numFmtId="0" fontId="8" fillId="0" borderId="7" xfId="0" applyFont="1" applyBorder="1" applyAlignment="1">
      <alignment wrapText="1"/>
    </xf>
    <xf numFmtId="0" fontId="8" fillId="0" borderId="8" xfId="0" applyFont="1" applyBorder="1" applyAlignment="1">
      <alignment horizontal="center"/>
    </xf>
    <xf numFmtId="4" fontId="8" fillId="0" borderId="8" xfId="0" applyNumberFormat="1" applyFont="1" applyBorder="1" applyAlignment="1">
      <alignment horizontal="center"/>
    </xf>
    <xf numFmtId="164" fontId="8" fillId="0" borderId="8" xfId="0" applyNumberFormat="1" applyFont="1" applyBorder="1" applyAlignment="1">
      <alignment horizontal="center"/>
    </xf>
    <xf numFmtId="164" fontId="8" fillId="0" borderId="9" xfId="0" applyNumberFormat="1" applyFont="1" applyBorder="1" applyAlignment="1">
      <alignment horizontal="center"/>
    </xf>
    <xf numFmtId="0" fontId="22" fillId="0" borderId="10" xfId="0" applyFont="1" applyBorder="1" applyAlignment="1">
      <alignment wrapText="1"/>
    </xf>
    <xf numFmtId="0" fontId="8" fillId="0" borderId="0" xfId="0" applyFont="1" applyBorder="1" applyAlignment="1">
      <alignment horizontal="center"/>
    </xf>
    <xf numFmtId="164" fontId="8" fillId="0" borderId="11" xfId="0" applyNumberFormat="1" applyFont="1" applyBorder="1" applyAlignment="1">
      <alignment horizontal="center"/>
    </xf>
    <xf numFmtId="0" fontId="8" fillId="0" borderId="10" xfId="0" applyFont="1" applyBorder="1" applyAlignment="1">
      <alignment wrapText="1"/>
    </xf>
    <xf numFmtId="0" fontId="23" fillId="0" borderId="0" xfId="0" applyFont="1" applyBorder="1" applyAlignment="1">
      <alignment horizontal="center"/>
    </xf>
    <xf numFmtId="4" fontId="23" fillId="0" borderId="0" xfId="0" applyNumberFormat="1" applyFont="1" applyBorder="1" applyAlignment="1">
      <alignment horizontal="center"/>
    </xf>
    <xf numFmtId="164" fontId="23" fillId="0" borderId="0" xfId="0" applyNumberFormat="1" applyFont="1" applyBorder="1" applyAlignment="1">
      <alignment horizontal="center"/>
    </xf>
    <xf numFmtId="164" fontId="24" fillId="0" borderId="11" xfId="0" applyNumberFormat="1" applyFont="1" applyBorder="1" applyAlignment="1">
      <alignment horizontal="center"/>
    </xf>
    <xf numFmtId="0" fontId="8" fillId="0" borderId="12" xfId="0" applyFont="1" applyBorder="1" applyAlignment="1">
      <alignment wrapText="1"/>
    </xf>
    <xf numFmtId="0" fontId="8" fillId="0" borderId="13" xfId="0" applyFont="1" applyBorder="1" applyAlignment="1">
      <alignment horizontal="center"/>
    </xf>
    <xf numFmtId="4" fontId="8" fillId="0" borderId="13" xfId="0" applyNumberFormat="1" applyFont="1" applyBorder="1" applyAlignment="1">
      <alignment horizontal="center"/>
    </xf>
    <xf numFmtId="164" fontId="8" fillId="0" borderId="13" xfId="0" applyNumberFormat="1" applyFont="1" applyBorder="1" applyAlignment="1">
      <alignment horizontal="center"/>
    </xf>
    <xf numFmtId="164" fontId="8" fillId="0" borderId="14" xfId="0" applyNumberFormat="1" applyFont="1" applyBorder="1" applyAlignment="1">
      <alignment horizontal="center"/>
    </xf>
    <xf numFmtId="0" fontId="8" fillId="0" borderId="0" xfId="0" applyFont="1" applyAlignment="1">
      <alignment horizontal="right" wrapText="1"/>
    </xf>
    <xf numFmtId="164" fontId="25" fillId="0" borderId="11" xfId="0" applyNumberFormat="1" applyFont="1" applyBorder="1" applyAlignment="1">
      <alignment horizontal="center"/>
    </xf>
    <xf numFmtId="0" fontId="26" fillId="0" borderId="0" xfId="0" applyFont="1" applyAlignment="1">
      <alignment wrapText="1"/>
    </xf>
    <xf numFmtId="0" fontId="3" fillId="0" borderId="0" xfId="0" applyFont="1" applyAlignment="1">
      <alignment horizontal="left" vertical="top" wrapText="1"/>
    </xf>
    <xf numFmtId="0" fontId="24" fillId="0" borderId="10" xfId="0" applyFont="1" applyBorder="1" applyAlignment="1">
      <alignment wrapText="1"/>
    </xf>
    <xf numFmtId="0" fontId="22" fillId="0" borderId="10" xfId="0" applyFont="1" applyBorder="1" applyAlignment="1">
      <alignment vertical="center" wrapText="1"/>
    </xf>
    <xf numFmtId="0" fontId="27" fillId="0" borderId="0" xfId="0" applyFont="1" applyBorder="1" applyAlignment="1">
      <alignment horizontal="center"/>
    </xf>
    <xf numFmtId="4" fontId="27" fillId="0" borderId="0" xfId="0" applyNumberFormat="1" applyFont="1" applyBorder="1" applyAlignment="1">
      <alignment horizontal="center"/>
    </xf>
    <xf numFmtId="164" fontId="27" fillId="0" borderId="0" xfId="0" applyNumberFormat="1" applyFont="1" applyBorder="1" applyAlignment="1">
      <alignment horizontal="center"/>
    </xf>
    <xf numFmtId="164" fontId="28" fillId="0" borderId="11" xfId="0" applyNumberFormat="1" applyFont="1" applyBorder="1" applyAlignment="1">
      <alignment horizontal="center"/>
    </xf>
    <xf numFmtId="0" fontId="10" fillId="0" borderId="10" xfId="0" applyFont="1" applyBorder="1" applyAlignment="1">
      <alignment wrapText="1"/>
    </xf>
    <xf numFmtId="164" fontId="29" fillId="0" borderId="11" xfId="0" applyNumberFormat="1" applyFont="1" applyBorder="1" applyAlignment="1">
      <alignment horizontal="center"/>
    </xf>
    <xf numFmtId="164" fontId="22" fillId="0" borderId="11" xfId="0" applyNumberFormat="1" applyFont="1" applyBorder="1" applyAlignment="1">
      <alignment horizontal="center"/>
    </xf>
    <xf numFmtId="164" fontId="8" fillId="0" borderId="0" xfId="0" applyNumberFormat="1" applyFont="1"/>
    <xf numFmtId="0" fontId="34" fillId="0" borderId="0" xfId="0" applyFont="1" applyFill="1" applyBorder="1"/>
    <xf numFmtId="49" fontId="34" fillId="0" borderId="21" xfId="0" applyNumberFormat="1" applyFont="1" applyFill="1" applyBorder="1" applyAlignment="1">
      <alignment horizontal="left" vertical="top"/>
    </xf>
    <xf numFmtId="49" fontId="34" fillId="0" borderId="2" xfId="0" applyNumberFormat="1" applyFont="1" applyFill="1" applyBorder="1" applyAlignment="1">
      <alignment horizontal="center" vertical="top"/>
    </xf>
    <xf numFmtId="0" fontId="34" fillId="0" borderId="2" xfId="0" applyFont="1" applyFill="1" applyBorder="1" applyAlignment="1">
      <alignment horizontal="justify" vertical="top" wrapText="1"/>
    </xf>
    <xf numFmtId="0" fontId="34" fillId="0" borderId="2" xfId="0" applyFont="1" applyFill="1" applyBorder="1" applyAlignment="1">
      <alignment horizontal="left" vertical="top" wrapText="1"/>
    </xf>
    <xf numFmtId="0" fontId="34" fillId="0" borderId="2" xfId="0" applyFont="1" applyFill="1" applyBorder="1" applyAlignment="1">
      <alignment horizontal="center"/>
    </xf>
    <xf numFmtId="4" fontId="34" fillId="0" borderId="2" xfId="0" applyNumberFormat="1" applyFont="1" applyFill="1" applyBorder="1" applyAlignment="1"/>
    <xf numFmtId="4" fontId="34" fillId="0" borderId="22" xfId="0" applyNumberFormat="1" applyFont="1" applyFill="1" applyBorder="1" applyAlignment="1"/>
    <xf numFmtId="0" fontId="35" fillId="0" borderId="0" xfId="0" applyFont="1" applyFill="1"/>
    <xf numFmtId="49" fontId="36" fillId="3" borderId="3" xfId="0" applyNumberFormat="1" applyFont="1" applyFill="1" applyBorder="1" applyAlignment="1">
      <alignment horizontal="center" vertical="center" wrapText="1"/>
    </xf>
    <xf numFmtId="49" fontId="34" fillId="3" borderId="3" xfId="0" applyNumberFormat="1" applyFont="1" applyFill="1" applyBorder="1" applyAlignment="1">
      <alignment horizontal="center" vertical="center" wrapText="1"/>
    </xf>
    <xf numFmtId="0" fontId="37" fillId="3" borderId="4" xfId="0" applyFont="1" applyFill="1" applyBorder="1" applyAlignment="1">
      <alignment horizontal="center" vertical="center" wrapText="1"/>
    </xf>
    <xf numFmtId="0" fontId="37" fillId="3" borderId="6" xfId="0" applyFont="1" applyFill="1" applyBorder="1" applyAlignment="1">
      <alignment horizontal="center" vertical="center" wrapText="1"/>
    </xf>
    <xf numFmtId="0" fontId="38" fillId="3" borderId="3" xfId="0" applyFont="1" applyFill="1" applyBorder="1" applyAlignment="1">
      <alignment horizontal="center" vertical="center"/>
    </xf>
    <xf numFmtId="4" fontId="38" fillId="3" borderId="3" xfId="0" applyNumberFormat="1" applyFont="1" applyFill="1" applyBorder="1" applyAlignment="1">
      <alignment horizontal="center" vertical="center"/>
    </xf>
    <xf numFmtId="0" fontId="35" fillId="0" borderId="18" xfId="0" applyFont="1" applyFill="1" applyBorder="1" applyAlignment="1">
      <alignment horizontal="left"/>
    </xf>
    <xf numFmtId="49" fontId="35" fillId="0" borderId="0" xfId="0" applyNumberFormat="1" applyFont="1" applyFill="1" applyBorder="1" applyAlignment="1">
      <alignment horizontal="center" vertical="top"/>
    </xf>
    <xf numFmtId="0" fontId="35" fillId="0" borderId="0" xfId="0" applyFont="1" applyFill="1" applyBorder="1" applyAlignment="1">
      <alignment horizontal="justify" vertical="top" wrapText="1"/>
    </xf>
    <xf numFmtId="0" fontId="35" fillId="0" borderId="24" xfId="0" applyFont="1" applyFill="1" applyBorder="1" applyAlignment="1">
      <alignment horizontal="left" vertical="top" wrapText="1"/>
    </xf>
    <xf numFmtId="0" fontId="35" fillId="0" borderId="25" xfId="0" applyFont="1" applyFill="1" applyBorder="1" applyAlignment="1">
      <alignment horizontal="center"/>
    </xf>
    <xf numFmtId="4" fontId="35" fillId="0" borderId="25" xfId="0" applyNumberFormat="1" applyFont="1" applyFill="1" applyBorder="1" applyAlignment="1">
      <alignment horizontal="right" indent="1"/>
    </xf>
    <xf numFmtId="4" fontId="35" fillId="0" borderId="25" xfId="0" applyNumberFormat="1" applyFont="1" applyFill="1" applyBorder="1" applyAlignment="1">
      <alignment horizontal="right"/>
    </xf>
    <xf numFmtId="4" fontId="35" fillId="0" borderId="26" xfId="0" applyNumberFormat="1" applyFont="1" applyFill="1" applyBorder="1" applyAlignment="1"/>
    <xf numFmtId="49" fontId="39" fillId="3" borderId="4" xfId="0" applyNumberFormat="1" applyFont="1" applyFill="1" applyBorder="1" applyAlignment="1">
      <alignment horizontal="left" vertical="center"/>
    </xf>
    <xf numFmtId="49" fontId="39" fillId="3" borderId="5" xfId="0" applyNumberFormat="1" applyFont="1" applyFill="1" applyBorder="1" applyAlignment="1">
      <alignment horizontal="left" vertical="center"/>
    </xf>
    <xf numFmtId="0" fontId="39" fillId="3" borderId="5" xfId="0" applyFont="1" applyFill="1" applyBorder="1" applyAlignment="1">
      <alignment horizontal="center" vertical="center" wrapText="1"/>
    </xf>
    <xf numFmtId="0" fontId="39" fillId="3" borderId="27" xfId="0" applyFont="1" applyFill="1" applyBorder="1" applyAlignment="1">
      <alignment horizontal="left" vertical="top" wrapText="1"/>
    </xf>
    <xf numFmtId="0" fontId="39" fillId="3" borderId="28" xfId="0" applyFont="1" applyFill="1" applyBorder="1" applyAlignment="1">
      <alignment horizontal="center"/>
    </xf>
    <xf numFmtId="4" fontId="39" fillId="3" borderId="28" xfId="0" applyNumberFormat="1" applyFont="1" applyFill="1" applyBorder="1" applyAlignment="1">
      <alignment horizontal="right" indent="1"/>
    </xf>
    <xf numFmtId="4" fontId="39" fillId="3" borderId="28" xfId="0" applyNumberFormat="1" applyFont="1" applyFill="1" applyBorder="1" applyAlignment="1">
      <alignment horizontal="right"/>
    </xf>
    <xf numFmtId="4" fontId="39" fillId="3" borderId="29" xfId="0" applyNumberFormat="1" applyFont="1" applyFill="1" applyBorder="1" applyAlignment="1"/>
    <xf numFmtId="0" fontId="39" fillId="0" borderId="0" xfId="0" applyFont="1" applyFill="1" applyBorder="1"/>
    <xf numFmtId="49" fontId="38" fillId="0" borderId="4" xfId="0" applyNumberFormat="1" applyFont="1" applyBorder="1" applyAlignment="1">
      <alignment horizontal="left" vertical="top"/>
    </xf>
    <xf numFmtId="49" fontId="38" fillId="0" borderId="5" xfId="0" applyNumberFormat="1" applyFont="1" applyBorder="1" applyAlignment="1">
      <alignment horizontal="left" vertical="top"/>
    </xf>
    <xf numFmtId="0" fontId="38" fillId="0" borderId="5" xfId="0" applyFont="1" applyBorder="1" applyAlignment="1">
      <alignment horizontal="justify" vertical="top" wrapText="1"/>
    </xf>
    <xf numFmtId="0" fontId="38" fillId="0" borderId="27" xfId="0" applyFont="1" applyBorder="1" applyAlignment="1">
      <alignment horizontal="left" vertical="top" wrapText="1"/>
    </xf>
    <xf numFmtId="0" fontId="38" fillId="0" borderId="28" xfId="0" applyFont="1" applyBorder="1" applyAlignment="1">
      <alignment horizontal="center"/>
    </xf>
    <xf numFmtId="4" fontId="38" fillId="0" borderId="28" xfId="0" applyNumberFormat="1" applyFont="1" applyBorder="1" applyAlignment="1">
      <alignment horizontal="right" indent="1"/>
    </xf>
    <xf numFmtId="4" fontId="38" fillId="0" borderId="28" xfId="0" applyNumberFormat="1" applyFont="1" applyBorder="1" applyAlignment="1">
      <alignment horizontal="right"/>
    </xf>
    <xf numFmtId="4" fontId="38" fillId="0" borderId="29" xfId="0" applyNumberFormat="1" applyFont="1" applyFill="1" applyBorder="1" applyAlignment="1"/>
    <xf numFmtId="0" fontId="38" fillId="0" borderId="0" xfId="0" applyFont="1"/>
    <xf numFmtId="49" fontId="39" fillId="4" borderId="4" xfId="0" applyNumberFormat="1" applyFont="1" applyFill="1" applyBorder="1" applyAlignment="1">
      <alignment horizontal="left" vertical="center"/>
    </xf>
    <xf numFmtId="49" fontId="39" fillId="4" borderId="5" xfId="0" applyNumberFormat="1" applyFont="1" applyFill="1" applyBorder="1" applyAlignment="1">
      <alignment horizontal="left" vertical="center"/>
    </xf>
    <xf numFmtId="0" fontId="39" fillId="4" borderId="5" xfId="0" applyFont="1" applyFill="1" applyBorder="1" applyAlignment="1">
      <alignment horizontal="justify" vertical="center" wrapText="1"/>
    </xf>
    <xf numFmtId="0" fontId="39" fillId="4" borderId="27" xfId="0" applyFont="1" applyFill="1" applyBorder="1" applyAlignment="1">
      <alignment horizontal="left" vertical="top" wrapText="1"/>
    </xf>
    <xf numFmtId="0" fontId="39" fillId="4" borderId="28" xfId="0" applyFont="1" applyFill="1" applyBorder="1" applyAlignment="1">
      <alignment horizontal="center"/>
    </xf>
    <xf numFmtId="4" fontId="39" fillId="4" borderId="28" xfId="0" applyNumberFormat="1" applyFont="1" applyFill="1" applyBorder="1" applyAlignment="1">
      <alignment horizontal="right" indent="1"/>
    </xf>
    <xf numFmtId="4" fontId="40" fillId="4" borderId="28" xfId="0" applyNumberFormat="1" applyFont="1" applyFill="1" applyBorder="1" applyAlignment="1">
      <alignment horizontal="right" indent="1"/>
    </xf>
    <xf numFmtId="4" fontId="40" fillId="4" borderId="29" xfId="0" applyNumberFormat="1" applyFont="1" applyFill="1" applyBorder="1" applyAlignment="1">
      <alignment horizontal="right" indent="1"/>
    </xf>
    <xf numFmtId="0" fontId="39" fillId="0" borderId="0" xfId="0" applyFont="1" applyFill="1" applyBorder="1" applyAlignment="1">
      <alignment vertical="center"/>
    </xf>
    <xf numFmtId="49" fontId="34" fillId="0" borderId="18" xfId="0" applyNumberFormat="1" applyFont="1" applyBorder="1" applyAlignment="1">
      <alignment horizontal="left" vertical="top"/>
    </xf>
    <xf numFmtId="49" fontId="34" fillId="0" borderId="0" xfId="0" applyNumberFormat="1" applyFont="1" applyBorder="1" applyAlignment="1">
      <alignment horizontal="left" vertical="top"/>
    </xf>
    <xf numFmtId="0" fontId="34" fillId="0" borderId="0" xfId="0" applyFont="1" applyBorder="1" applyAlignment="1">
      <alignment horizontal="justify" vertical="top" wrapText="1"/>
    </xf>
    <xf numFmtId="0" fontId="34" fillId="0" borderId="30" xfId="0" applyFont="1" applyBorder="1" applyAlignment="1">
      <alignment horizontal="left" vertical="top" wrapText="1"/>
    </xf>
    <xf numFmtId="0" fontId="34" fillId="0" borderId="31" xfId="0" applyFont="1" applyBorder="1" applyAlignment="1">
      <alignment horizontal="center"/>
    </xf>
    <xf numFmtId="4" fontId="34" fillId="0" borderId="31" xfId="0" applyNumberFormat="1" applyFont="1" applyBorder="1" applyAlignment="1">
      <alignment horizontal="right" indent="1"/>
    </xf>
    <xf numFmtId="4" fontId="34" fillId="0" borderId="32" xfId="0" applyNumberFormat="1" applyFont="1" applyBorder="1" applyAlignment="1">
      <alignment horizontal="right" indent="1"/>
    </xf>
    <xf numFmtId="0" fontId="34" fillId="0" borderId="0" xfId="0" applyFont="1" applyBorder="1"/>
    <xf numFmtId="49" fontId="40" fillId="0" borderId="18" xfId="0" applyNumberFormat="1" applyFont="1" applyBorder="1" applyAlignment="1">
      <alignment horizontal="left" vertical="top"/>
    </xf>
    <xf numFmtId="49" fontId="40" fillId="0" borderId="0" xfId="0" applyNumberFormat="1" applyFont="1" applyBorder="1" applyAlignment="1">
      <alignment horizontal="left" vertical="top"/>
    </xf>
    <xf numFmtId="0" fontId="41" fillId="0" borderId="0" xfId="0" applyFont="1" applyBorder="1" applyAlignment="1">
      <alignment horizontal="justify" vertical="top" wrapText="1"/>
    </xf>
    <xf numFmtId="0" fontId="40" fillId="0" borderId="30" xfId="0" applyFont="1" applyBorder="1" applyAlignment="1">
      <alignment horizontal="left" vertical="top" wrapText="1"/>
    </xf>
    <xf numFmtId="49" fontId="34" fillId="0" borderId="21" xfId="0" applyNumberFormat="1" applyFont="1" applyBorder="1" applyAlignment="1">
      <alignment horizontal="left" vertical="top" wrapText="1"/>
    </xf>
    <xf numFmtId="49" fontId="34" fillId="0" borderId="2" xfId="0" applyNumberFormat="1" applyFont="1" applyBorder="1" applyAlignment="1">
      <alignment horizontal="left" vertical="top"/>
    </xf>
    <xf numFmtId="0" fontId="34" fillId="0" borderId="2" xfId="0" applyFont="1" applyBorder="1" applyAlignment="1">
      <alignment horizontal="right" vertical="top" wrapText="1"/>
    </xf>
    <xf numFmtId="0" fontId="34" fillId="0" borderId="33" xfId="0" applyFont="1" applyBorder="1" applyAlignment="1">
      <alignment horizontal="left" vertical="top" wrapText="1"/>
    </xf>
    <xf numFmtId="0" fontId="34" fillId="0" borderId="34" xfId="0" applyFont="1" applyBorder="1" applyAlignment="1">
      <alignment horizontal="center"/>
    </xf>
    <xf numFmtId="4" fontId="34" fillId="0" borderId="34" xfId="0" applyNumberFormat="1" applyFont="1" applyBorder="1" applyAlignment="1">
      <alignment horizontal="right" indent="1"/>
    </xf>
    <xf numFmtId="4" fontId="34" fillId="0" borderId="35" xfId="0" applyNumberFormat="1" applyFont="1" applyBorder="1" applyAlignment="1">
      <alignment horizontal="right" indent="1"/>
    </xf>
    <xf numFmtId="0" fontId="34" fillId="0" borderId="0" xfId="0" applyFont="1" applyBorder="1" applyAlignment="1">
      <alignment horizontal="left" vertical="top" wrapText="1"/>
    </xf>
    <xf numFmtId="0" fontId="34" fillId="0" borderId="0" xfId="0" applyFont="1" applyBorder="1" applyAlignment="1">
      <alignment horizontal="center"/>
    </xf>
    <xf numFmtId="4" fontId="34" fillId="0" borderId="0" xfId="0" applyNumberFormat="1" applyFont="1" applyBorder="1" applyAlignment="1">
      <alignment horizontal="right" indent="1"/>
    </xf>
    <xf numFmtId="4" fontId="42" fillId="0" borderId="31" xfId="0" applyNumberFormat="1" applyFont="1" applyBorder="1" applyAlignment="1">
      <alignment horizontal="right" indent="1"/>
    </xf>
    <xf numFmtId="4" fontId="42" fillId="0" borderId="34" xfId="0" applyNumberFormat="1" applyFont="1" applyBorder="1" applyAlignment="1">
      <alignment horizontal="right" indent="1"/>
    </xf>
    <xf numFmtId="49" fontId="40" fillId="0" borderId="21" xfId="0" applyNumberFormat="1" applyFont="1" applyBorder="1" applyAlignment="1">
      <alignment horizontal="left" vertical="top"/>
    </xf>
    <xf numFmtId="49" fontId="40" fillId="0" borderId="2" xfId="0" applyNumberFormat="1" applyFont="1" applyBorder="1" applyAlignment="1">
      <alignment horizontal="left" vertical="top"/>
    </xf>
    <xf numFmtId="0" fontId="41" fillId="0" borderId="2" xfId="0" applyFont="1" applyBorder="1" applyAlignment="1">
      <alignment horizontal="justify" vertical="top" wrapText="1"/>
    </xf>
    <xf numFmtId="0" fontId="40" fillId="0" borderId="33" xfId="0" applyFont="1" applyBorder="1" applyAlignment="1">
      <alignment horizontal="left" vertical="top" wrapText="1"/>
    </xf>
    <xf numFmtId="49" fontId="40" fillId="0" borderId="15" xfId="0" applyNumberFormat="1" applyFont="1" applyBorder="1" applyAlignment="1">
      <alignment horizontal="left" vertical="top"/>
    </xf>
    <xf numFmtId="49" fontId="40" fillId="0" borderId="1" xfId="0" applyNumberFormat="1" applyFont="1" applyBorder="1" applyAlignment="1">
      <alignment horizontal="left" vertical="top"/>
    </xf>
    <xf numFmtId="0" fontId="41" fillId="0" borderId="1" xfId="0" applyFont="1" applyBorder="1" applyAlignment="1">
      <alignment horizontal="justify" vertical="top" wrapText="1"/>
    </xf>
    <xf numFmtId="0" fontId="40" fillId="0" borderId="24" xfId="0" applyFont="1" applyBorder="1" applyAlignment="1">
      <alignment horizontal="left" vertical="top" wrapText="1"/>
    </xf>
    <xf numFmtId="0" fontId="34" fillId="0" borderId="25" xfId="0" applyFont="1" applyBorder="1" applyAlignment="1">
      <alignment horizontal="center"/>
    </xf>
    <xf numFmtId="4" fontId="34" fillId="0" borderId="25" xfId="0" applyNumberFormat="1" applyFont="1" applyBorder="1" applyAlignment="1">
      <alignment horizontal="right" indent="1"/>
    </xf>
    <xf numFmtId="4" fontId="42" fillId="0" borderId="25" xfId="0" applyNumberFormat="1" applyFont="1" applyBorder="1" applyAlignment="1">
      <alignment horizontal="right" indent="1"/>
    </xf>
    <xf numFmtId="4" fontId="34" fillId="0" borderId="26" xfId="0" applyNumberFormat="1" applyFont="1" applyBorder="1" applyAlignment="1">
      <alignment horizontal="right" indent="1"/>
    </xf>
    <xf numFmtId="49" fontId="40" fillId="0" borderId="36" xfId="0" applyNumberFormat="1" applyFont="1" applyBorder="1" applyAlignment="1">
      <alignment horizontal="left" vertical="top"/>
    </xf>
    <xf numFmtId="49" fontId="40" fillId="0" borderId="37" xfId="0" applyNumberFormat="1" applyFont="1" applyBorder="1" applyAlignment="1">
      <alignment horizontal="left" vertical="top"/>
    </xf>
    <xf numFmtId="0" fontId="41" fillId="0" borderId="37" xfId="0" applyFont="1" applyBorder="1" applyAlignment="1">
      <alignment horizontal="justify" vertical="top" wrapText="1"/>
    </xf>
    <xf numFmtId="0" fontId="40" fillId="0" borderId="38" xfId="0" applyFont="1" applyBorder="1" applyAlignment="1">
      <alignment horizontal="left" vertical="top" wrapText="1"/>
    </xf>
    <xf numFmtId="0" fontId="34" fillId="0" borderId="39" xfId="0" applyFont="1" applyBorder="1" applyAlignment="1">
      <alignment horizontal="center"/>
    </xf>
    <xf numFmtId="4" fontId="34" fillId="0" borderId="39" xfId="0" applyNumberFormat="1" applyFont="1" applyBorder="1" applyAlignment="1">
      <alignment horizontal="right" indent="1"/>
    </xf>
    <xf numFmtId="4" fontId="34" fillId="0" borderId="40" xfId="0" applyNumberFormat="1" applyFont="1" applyBorder="1" applyAlignment="1">
      <alignment horizontal="right" indent="1"/>
    </xf>
    <xf numFmtId="49" fontId="34" fillId="0" borderId="15" xfId="0" applyNumberFormat="1" applyFont="1" applyBorder="1" applyAlignment="1">
      <alignment horizontal="left" vertical="top"/>
    </xf>
    <xf numFmtId="49" fontId="34" fillId="0" borderId="1" xfId="0" applyNumberFormat="1" applyFont="1" applyBorder="1" applyAlignment="1">
      <alignment horizontal="left" vertical="top"/>
    </xf>
    <xf numFmtId="0" fontId="34" fillId="0" borderId="1" xfId="0" applyFont="1" applyBorder="1" applyAlignment="1">
      <alignment horizontal="justify" vertical="top" wrapText="1"/>
    </xf>
    <xf numFmtId="0" fontId="34" fillId="0" borderId="24" xfId="0" applyFont="1" applyBorder="1" applyAlignment="1">
      <alignment horizontal="left" vertical="top" wrapText="1"/>
    </xf>
    <xf numFmtId="49" fontId="34" fillId="0" borderId="18" xfId="0" applyNumberFormat="1" applyFont="1" applyBorder="1" applyAlignment="1">
      <alignment horizontal="left" vertical="top" wrapText="1"/>
    </xf>
    <xf numFmtId="0" fontId="34" fillId="0" borderId="0" xfId="0" applyFont="1" applyBorder="1" applyAlignment="1">
      <alignment horizontal="right" vertical="top" wrapText="1"/>
    </xf>
    <xf numFmtId="0" fontId="39" fillId="4" borderId="27" xfId="0" applyFont="1" applyFill="1" applyBorder="1" applyAlignment="1">
      <alignment horizontal="left" vertical="center" wrapText="1"/>
    </xf>
    <xf numFmtId="0" fontId="39" fillId="4" borderId="28" xfId="0" applyFont="1" applyFill="1" applyBorder="1" applyAlignment="1">
      <alignment horizontal="center" vertical="center"/>
    </xf>
    <xf numFmtId="4" fontId="39" fillId="4" borderId="28" xfId="0" applyNumberFormat="1" applyFont="1" applyFill="1" applyBorder="1" applyAlignment="1">
      <alignment horizontal="right" vertical="center" indent="1"/>
    </xf>
    <xf numFmtId="4" fontId="43" fillId="4" borderId="28" xfId="0" applyNumberFormat="1" applyFont="1" applyFill="1" applyBorder="1" applyAlignment="1">
      <alignment horizontal="right" vertical="center" indent="1"/>
    </xf>
    <xf numFmtId="4" fontId="40" fillId="4" borderId="29" xfId="0" applyNumberFormat="1" applyFont="1" applyFill="1" applyBorder="1" applyAlignment="1">
      <alignment horizontal="right" vertical="center" indent="1"/>
    </xf>
    <xf numFmtId="0" fontId="40" fillId="0" borderId="0" xfId="0" applyFont="1" applyBorder="1" applyAlignment="1">
      <alignment horizontal="justify" vertical="top" wrapText="1"/>
    </xf>
    <xf numFmtId="0" fontId="40" fillId="0" borderId="0" xfId="0" applyFont="1" applyBorder="1" applyAlignment="1">
      <alignment horizontal="left" vertical="top" wrapText="1"/>
    </xf>
    <xf numFmtId="49" fontId="39" fillId="0" borderId="15" xfId="0" applyNumberFormat="1" applyFont="1" applyFill="1" applyBorder="1" applyAlignment="1">
      <alignment horizontal="left" vertical="center"/>
    </xf>
    <xf numFmtId="49" fontId="39" fillId="0" borderId="1" xfId="0" applyNumberFormat="1" applyFont="1" applyFill="1" applyBorder="1" applyAlignment="1">
      <alignment horizontal="left" vertical="center"/>
    </xf>
    <xf numFmtId="0" fontId="39" fillId="0" borderId="1" xfId="0" applyFont="1" applyFill="1" applyBorder="1" applyAlignment="1">
      <alignment horizontal="justify" vertical="center" wrapText="1"/>
    </xf>
    <xf numFmtId="0" fontId="39" fillId="0" borderId="24" xfId="0" applyFont="1" applyFill="1" applyBorder="1" applyAlignment="1">
      <alignment horizontal="left" vertical="center" wrapText="1"/>
    </xf>
    <xf numFmtId="0" fontId="39" fillId="0" borderId="25" xfId="0" applyFont="1" applyFill="1" applyBorder="1" applyAlignment="1">
      <alignment horizontal="center" vertical="center"/>
    </xf>
    <xf numFmtId="4" fontId="39" fillId="0" borderId="25" xfId="0" applyNumberFormat="1" applyFont="1" applyFill="1" applyBorder="1" applyAlignment="1">
      <alignment horizontal="right" vertical="center" indent="1"/>
    </xf>
    <xf numFmtId="4" fontId="43" fillId="0" borderId="25" xfId="0" applyNumberFormat="1" applyFont="1" applyFill="1" applyBorder="1" applyAlignment="1">
      <alignment horizontal="right" vertical="center" indent="1"/>
    </xf>
    <xf numFmtId="4" fontId="40" fillId="0" borderId="26" xfId="0" applyNumberFormat="1" applyFont="1" applyFill="1" applyBorder="1" applyAlignment="1">
      <alignment horizontal="right" vertical="center" indent="1"/>
    </xf>
    <xf numFmtId="4" fontId="43" fillId="4" borderId="28" xfId="0" applyNumberFormat="1" applyFont="1" applyFill="1" applyBorder="1" applyAlignment="1">
      <alignment horizontal="right" indent="1"/>
    </xf>
    <xf numFmtId="49" fontId="34" fillId="0" borderId="0" xfId="0" applyNumberFormat="1" applyFont="1" applyBorder="1" applyAlignment="1">
      <alignment horizontal="left" vertical="top" wrapText="1"/>
    </xf>
    <xf numFmtId="49" fontId="39" fillId="0" borderId="18" xfId="0" applyNumberFormat="1" applyFont="1" applyFill="1" applyBorder="1" applyAlignment="1">
      <alignment horizontal="left" vertical="center"/>
    </xf>
    <xf numFmtId="49" fontId="39" fillId="0" borderId="0" xfId="0" applyNumberFormat="1" applyFont="1" applyFill="1" applyBorder="1" applyAlignment="1">
      <alignment horizontal="left" vertical="center"/>
    </xf>
    <xf numFmtId="0" fontId="39" fillId="0" borderId="0" xfId="0" applyFont="1" applyFill="1" applyBorder="1" applyAlignment="1">
      <alignment horizontal="justify" vertical="center" wrapText="1"/>
    </xf>
    <xf numFmtId="0" fontId="39" fillId="0" borderId="30" xfId="0" applyFont="1" applyFill="1" applyBorder="1" applyAlignment="1">
      <alignment horizontal="left" vertical="center" wrapText="1"/>
    </xf>
    <xf numFmtId="0" fontId="39" fillId="0" borderId="31" xfId="0" applyFont="1" applyFill="1" applyBorder="1" applyAlignment="1">
      <alignment horizontal="center" vertical="center"/>
    </xf>
    <xf numFmtId="4" fontId="39" fillId="0" borderId="31" xfId="0" applyNumberFormat="1" applyFont="1" applyFill="1" applyBorder="1" applyAlignment="1">
      <alignment horizontal="right" vertical="center" indent="1"/>
    </xf>
    <xf numFmtId="4" fontId="43" fillId="0" borderId="31" xfId="0" applyNumberFormat="1" applyFont="1" applyFill="1" applyBorder="1" applyAlignment="1">
      <alignment horizontal="right" vertical="center" indent="1"/>
    </xf>
    <xf numFmtId="4" fontId="40" fillId="0" borderId="32" xfId="0" applyNumberFormat="1" applyFont="1" applyFill="1" applyBorder="1" applyAlignment="1">
      <alignment horizontal="right" vertical="center" indent="1"/>
    </xf>
    <xf numFmtId="0" fontId="34" fillId="0" borderId="2" xfId="0" applyFont="1" applyBorder="1" applyAlignment="1">
      <alignment horizontal="left" vertical="top" wrapText="1"/>
    </xf>
    <xf numFmtId="49" fontId="39" fillId="0" borderId="21" xfId="0" applyNumberFormat="1" applyFont="1" applyFill="1" applyBorder="1" applyAlignment="1">
      <alignment horizontal="left" vertical="center"/>
    </xf>
    <xf numFmtId="49" fontId="39" fillId="0" borderId="2" xfId="0" applyNumberFormat="1" applyFont="1" applyFill="1" applyBorder="1" applyAlignment="1">
      <alignment horizontal="left" vertical="center"/>
    </xf>
    <xf numFmtId="0" fontId="39" fillId="0" borderId="2" xfId="0" applyFont="1" applyFill="1" applyBorder="1" applyAlignment="1">
      <alignment horizontal="justify" vertical="center" wrapText="1"/>
    </xf>
    <xf numFmtId="0" fontId="39" fillId="0" borderId="33" xfId="0" applyFont="1" applyFill="1" applyBorder="1" applyAlignment="1">
      <alignment horizontal="left" vertical="center" wrapText="1"/>
    </xf>
    <xf numFmtId="0" fontId="39" fillId="0" borderId="34" xfId="0" applyFont="1" applyFill="1" applyBorder="1" applyAlignment="1">
      <alignment horizontal="center" vertical="center"/>
    </xf>
    <xf numFmtId="4" fontId="39" fillId="0" borderId="34" xfId="0" applyNumberFormat="1" applyFont="1" applyFill="1" applyBorder="1" applyAlignment="1">
      <alignment horizontal="right" vertical="center" indent="1"/>
    </xf>
    <xf numFmtId="4" fontId="43" fillId="0" borderId="34" xfId="0" applyNumberFormat="1" applyFont="1" applyFill="1" applyBorder="1" applyAlignment="1">
      <alignment horizontal="right" vertical="center" indent="1"/>
    </xf>
    <xf numFmtId="4" fontId="40" fillId="0" borderId="35" xfId="0" applyNumberFormat="1" applyFont="1" applyFill="1" applyBorder="1" applyAlignment="1">
      <alignment horizontal="right" vertical="center" indent="1"/>
    </xf>
    <xf numFmtId="49" fontId="34" fillId="0" borderId="21" xfId="0" applyNumberFormat="1" applyFont="1" applyBorder="1" applyAlignment="1">
      <alignment horizontal="left" vertical="top"/>
    </xf>
    <xf numFmtId="0" fontId="34" fillId="0" borderId="2" xfId="0" applyFont="1" applyBorder="1" applyAlignment="1">
      <alignment horizontal="justify" vertical="top" wrapText="1"/>
    </xf>
    <xf numFmtId="4" fontId="40" fillId="0" borderId="31" xfId="0" applyNumberFormat="1" applyFont="1" applyFill="1" applyBorder="1" applyAlignment="1">
      <alignment horizontal="right" vertical="center" indent="1"/>
    </xf>
    <xf numFmtId="4" fontId="40" fillId="4" borderId="28" xfId="0" applyNumberFormat="1" applyFont="1" applyFill="1" applyBorder="1" applyAlignment="1">
      <alignment horizontal="right" vertical="center" indent="1"/>
    </xf>
    <xf numFmtId="4" fontId="40" fillId="0" borderId="34" xfId="0" applyNumberFormat="1" applyFont="1" applyFill="1" applyBorder="1" applyAlignment="1">
      <alignment horizontal="right" vertical="center" indent="1"/>
    </xf>
    <xf numFmtId="0" fontId="44" fillId="4" borderId="5" xfId="0" applyFont="1" applyFill="1" applyBorder="1" applyAlignment="1">
      <alignment horizontal="left" vertical="top" wrapText="1"/>
    </xf>
    <xf numFmtId="0" fontId="39" fillId="4" borderId="5" xfId="0" applyFont="1" applyFill="1" applyBorder="1" applyAlignment="1">
      <alignment horizontal="left" vertical="top" wrapText="1"/>
    </xf>
    <xf numFmtId="0" fontId="39" fillId="4" borderId="5" xfId="0" applyFont="1" applyFill="1" applyBorder="1" applyAlignment="1">
      <alignment horizontal="center"/>
    </xf>
    <xf numFmtId="4" fontId="39" fillId="4" borderId="5" xfId="0" applyNumberFormat="1" applyFont="1" applyFill="1" applyBorder="1" applyAlignment="1">
      <alignment horizontal="right" indent="1"/>
    </xf>
    <xf numFmtId="4" fontId="40" fillId="4" borderId="5" xfId="0" applyNumberFormat="1" applyFont="1" applyFill="1" applyBorder="1" applyAlignment="1">
      <alignment horizontal="right" indent="1"/>
    </xf>
    <xf numFmtId="4" fontId="40" fillId="4" borderId="6" xfId="0" applyNumberFormat="1" applyFont="1" applyFill="1" applyBorder="1" applyAlignment="1">
      <alignment horizontal="right" indent="1"/>
    </xf>
    <xf numFmtId="4" fontId="34" fillId="0" borderId="19" xfId="0" applyNumberFormat="1" applyFont="1" applyBorder="1" applyAlignment="1">
      <alignment horizontal="right" indent="1"/>
    </xf>
    <xf numFmtId="49" fontId="40" fillId="0" borderId="18" xfId="0" applyNumberFormat="1" applyFont="1" applyFill="1" applyBorder="1" applyAlignment="1">
      <alignment horizontal="left" vertical="top"/>
    </xf>
    <xf numFmtId="49" fontId="40" fillId="0" borderId="0" xfId="0" applyNumberFormat="1" applyFont="1" applyFill="1" applyBorder="1" applyAlignment="1">
      <alignment horizontal="left" vertical="top"/>
    </xf>
    <xf numFmtId="0" fontId="45" fillId="0" borderId="0" xfId="0" applyFont="1" applyFill="1" applyBorder="1" applyAlignment="1">
      <alignment horizontal="justify" vertical="top" wrapText="1"/>
    </xf>
    <xf numFmtId="0" fontId="40" fillId="0" borderId="0" xfId="0" applyFont="1" applyFill="1" applyBorder="1" applyAlignment="1">
      <alignment horizontal="left" vertical="top" wrapText="1"/>
    </xf>
    <xf numFmtId="0" fontId="34" fillId="0" borderId="0" xfId="0" applyFont="1" applyFill="1" applyBorder="1" applyAlignment="1">
      <alignment horizontal="center" wrapText="1"/>
    </xf>
    <xf numFmtId="4" fontId="34" fillId="0" borderId="0" xfId="0" applyNumberFormat="1" applyFont="1" applyFill="1" applyBorder="1" applyAlignment="1">
      <alignment horizontal="right" wrapText="1" indent="1"/>
    </xf>
    <xf numFmtId="4" fontId="34" fillId="0" borderId="0" xfId="0" applyNumberFormat="1" applyFont="1" applyFill="1" applyBorder="1" applyAlignment="1">
      <alignment horizontal="right" indent="1"/>
    </xf>
    <xf numFmtId="4" fontId="46" fillId="0" borderId="19" xfId="0" applyNumberFormat="1" applyFont="1" applyFill="1" applyBorder="1" applyAlignment="1">
      <alignment horizontal="right" indent="1"/>
    </xf>
    <xf numFmtId="49" fontId="34" fillId="0" borderId="18" xfId="0" applyNumberFormat="1" applyFont="1" applyFill="1" applyBorder="1" applyAlignment="1">
      <alignment horizontal="left" vertical="top" wrapText="1"/>
    </xf>
    <xf numFmtId="49" fontId="34" fillId="0" borderId="0" xfId="0" applyNumberFormat="1" applyFont="1" applyFill="1" applyBorder="1" applyAlignment="1">
      <alignment horizontal="left" vertical="top" wrapText="1"/>
    </xf>
    <xf numFmtId="49" fontId="45" fillId="0" borderId="0" xfId="0" applyNumberFormat="1" applyFont="1" applyFill="1" applyBorder="1" applyAlignment="1">
      <alignment horizontal="justify" vertical="top" wrapText="1"/>
    </xf>
    <xf numFmtId="0" fontId="34" fillId="0" borderId="0" xfId="0" applyFont="1" applyFill="1" applyBorder="1" applyAlignment="1">
      <alignment horizontal="left" vertical="top" wrapText="1"/>
    </xf>
    <xf numFmtId="4" fontId="34" fillId="0" borderId="19" xfId="0" applyNumberFormat="1" applyFont="1" applyFill="1" applyBorder="1" applyAlignment="1">
      <alignment horizontal="right" indent="1"/>
    </xf>
    <xf numFmtId="0" fontId="39" fillId="4" borderId="5" xfId="0" applyFont="1" applyFill="1" applyBorder="1" applyAlignment="1">
      <alignment horizontal="left" vertical="center" wrapText="1"/>
    </xf>
    <xf numFmtId="0" fontId="39" fillId="4" borderId="5" xfId="0" applyFont="1" applyFill="1" applyBorder="1" applyAlignment="1">
      <alignment horizontal="center" vertical="center"/>
    </xf>
    <xf numFmtId="4" fontId="39" fillId="4" borderId="5" xfId="0" applyNumberFormat="1" applyFont="1" applyFill="1" applyBorder="1" applyAlignment="1">
      <alignment horizontal="right" vertical="center" indent="1"/>
    </xf>
    <xf numFmtId="4" fontId="40" fillId="4" borderId="5" xfId="0" applyNumberFormat="1" applyFont="1" applyFill="1" applyBorder="1" applyAlignment="1">
      <alignment horizontal="right" vertical="center" indent="1"/>
    </xf>
    <xf numFmtId="4" fontId="39" fillId="4" borderId="3" xfId="0" applyNumberFormat="1" applyFont="1" applyFill="1" applyBorder="1" applyAlignment="1">
      <alignment horizontal="right" vertical="center" indent="1"/>
    </xf>
    <xf numFmtId="0" fontId="34" fillId="0" borderId="0" xfId="0" applyFont="1" applyFill="1" applyBorder="1" applyAlignment="1">
      <alignment vertical="center"/>
    </xf>
    <xf numFmtId="49" fontId="34" fillId="0" borderId="18" xfId="0" applyNumberFormat="1" applyFont="1" applyBorder="1" applyAlignment="1">
      <alignment horizontal="center" vertical="top"/>
    </xf>
    <xf numFmtId="49" fontId="34" fillId="0" borderId="0" xfId="0" applyNumberFormat="1" applyFont="1" applyBorder="1" applyAlignment="1">
      <alignment horizontal="center" vertical="top"/>
    </xf>
    <xf numFmtId="4" fontId="34" fillId="0" borderId="0" xfId="0" applyNumberFormat="1" applyFont="1" applyBorder="1" applyAlignment="1"/>
    <xf numFmtId="4" fontId="47" fillId="0" borderId="0" xfId="0" applyNumberFormat="1" applyFont="1" applyBorder="1" applyAlignment="1">
      <alignment horizontal="right"/>
    </xf>
    <xf numFmtId="4" fontId="47" fillId="0" borderId="19" xfId="0" applyNumberFormat="1" applyFont="1" applyBorder="1" applyAlignment="1"/>
    <xf numFmtId="0" fontId="38" fillId="0" borderId="0" xfId="0" applyFont="1" applyBorder="1"/>
    <xf numFmtId="0" fontId="38" fillId="0" borderId="0" xfId="0" applyFont="1" applyFill="1" applyBorder="1"/>
    <xf numFmtId="0" fontId="38" fillId="0" borderId="0" xfId="0" applyFont="1" applyFill="1" applyBorder="1" applyAlignment="1">
      <alignment vertical="center"/>
    </xf>
    <xf numFmtId="4" fontId="34" fillId="0" borderId="0" xfId="0" applyNumberFormat="1" applyFont="1" applyBorder="1" applyAlignment="1">
      <alignment horizontal="right"/>
    </xf>
    <xf numFmtId="4" fontId="34" fillId="0" borderId="19" xfId="0" applyNumberFormat="1" applyFont="1" applyBorder="1" applyAlignment="1"/>
    <xf numFmtId="49" fontId="34" fillId="0" borderId="21" xfId="0" applyNumberFormat="1" applyFont="1" applyBorder="1" applyAlignment="1">
      <alignment horizontal="center" vertical="top"/>
    </xf>
    <xf numFmtId="49" fontId="34" fillId="0" borderId="2" xfId="0" applyNumberFormat="1" applyFont="1" applyBorder="1" applyAlignment="1">
      <alignment horizontal="center" vertical="top"/>
    </xf>
    <xf numFmtId="0" fontId="34" fillId="0" borderId="2" xfId="0" applyFont="1" applyBorder="1" applyAlignment="1">
      <alignment horizontal="center"/>
    </xf>
    <xf numFmtId="4" fontId="34" fillId="0" borderId="2" xfId="0" applyNumberFormat="1" applyFont="1" applyBorder="1" applyAlignment="1"/>
    <xf numFmtId="4" fontId="34" fillId="0" borderId="2" xfId="0" applyNumberFormat="1" applyFont="1" applyBorder="1" applyAlignment="1">
      <alignment horizontal="right"/>
    </xf>
    <xf numFmtId="4" fontId="34" fillId="0" borderId="22" xfId="0" applyNumberFormat="1" applyFont="1" applyBorder="1" applyAlignment="1"/>
    <xf numFmtId="0" fontId="34" fillId="0" borderId="0" xfId="0" applyFont="1"/>
    <xf numFmtId="49" fontId="34" fillId="0" borderId="0" xfId="0" applyNumberFormat="1" applyFont="1" applyAlignment="1">
      <alignment horizontal="center" vertical="top"/>
    </xf>
    <xf numFmtId="0" fontId="34" fillId="0" borderId="0" xfId="0" applyFont="1" applyAlignment="1">
      <alignment horizontal="justify" vertical="top" wrapText="1"/>
    </xf>
    <xf numFmtId="0" fontId="34" fillId="0" borderId="0" xfId="0" applyFont="1" applyAlignment="1">
      <alignment horizontal="left" vertical="top" wrapText="1"/>
    </xf>
    <xf numFmtId="0" fontId="34" fillId="0" borderId="0" xfId="0" applyFont="1" applyAlignment="1">
      <alignment horizontal="center"/>
    </xf>
    <xf numFmtId="4" fontId="34" fillId="0" borderId="0" xfId="0" applyNumberFormat="1" applyFont="1" applyAlignment="1"/>
    <xf numFmtId="4" fontId="34" fillId="0" borderId="0" xfId="0" applyNumberFormat="1" applyFont="1" applyAlignment="1">
      <alignment horizontal="right"/>
    </xf>
    <xf numFmtId="0" fontId="49" fillId="0" borderId="41" xfId="0" applyFont="1" applyBorder="1" applyAlignment="1">
      <alignment horizontal="center" vertical="top" wrapText="1"/>
    </xf>
    <xf numFmtId="2" fontId="49" fillId="0" borderId="41" xfId="0" applyNumberFormat="1" applyFont="1" applyBorder="1" applyAlignment="1">
      <alignment horizontal="center" vertical="top" wrapText="1"/>
    </xf>
    <xf numFmtId="165" fontId="49" fillId="0" borderId="41" xfId="0" applyNumberFormat="1" applyFont="1" applyBorder="1" applyAlignment="1">
      <alignment horizontal="center" wrapText="1"/>
    </xf>
    <xf numFmtId="0" fontId="49" fillId="0" borderId="42" xfId="0" applyFont="1" applyBorder="1" applyAlignment="1">
      <alignment horizontal="center" vertical="top" wrapText="1"/>
    </xf>
    <xf numFmtId="0" fontId="49" fillId="0" borderId="43" xfId="0" applyFont="1" applyBorder="1" applyAlignment="1">
      <alignment horizontal="center" vertical="top" wrapText="1"/>
    </xf>
    <xf numFmtId="2" fontId="49" fillId="0" borderId="43" xfId="0" applyNumberFormat="1" applyFont="1" applyBorder="1" applyAlignment="1">
      <alignment horizontal="center" vertical="top" wrapText="1"/>
    </xf>
    <xf numFmtId="165" fontId="49" fillId="0" borderId="43" xfId="0" applyNumberFormat="1" applyFont="1" applyBorder="1" applyAlignment="1">
      <alignment horizontal="center" wrapText="1"/>
    </xf>
    <xf numFmtId="165" fontId="49" fillId="0" borderId="44" xfId="0" applyNumberFormat="1" applyFont="1" applyBorder="1" applyAlignment="1">
      <alignment horizontal="center" wrapText="1"/>
    </xf>
    <xf numFmtId="0" fontId="0" fillId="0" borderId="46" xfId="0" applyFont="1" applyBorder="1" applyAlignment="1">
      <alignment horizontal="center" vertical="top" wrapText="1"/>
    </xf>
    <xf numFmtId="0" fontId="0" fillId="0" borderId="47" xfId="0" applyFont="1" applyBorder="1" applyAlignment="1">
      <alignment vertical="top" wrapText="1"/>
    </xf>
    <xf numFmtId="2" fontId="0" fillId="0" borderId="46" xfId="0" applyNumberFormat="1" applyFont="1" applyBorder="1" applyAlignment="1">
      <alignment horizontal="center" vertical="top" wrapText="1"/>
    </xf>
    <xf numFmtId="165" fontId="0" fillId="0" borderId="46" xfId="0" applyNumberFormat="1" applyFont="1" applyBorder="1" applyAlignment="1">
      <alignment horizontal="center" vertical="top" wrapText="1"/>
    </xf>
    <xf numFmtId="0" fontId="0" fillId="0" borderId="46" xfId="0" applyFont="1" applyBorder="1" applyAlignment="1">
      <alignment vertical="top" wrapText="1"/>
    </xf>
    <xf numFmtId="0" fontId="0" fillId="0" borderId="47" xfId="0" applyFont="1" applyBorder="1" applyAlignment="1">
      <alignment horizontal="center" vertical="top" wrapText="1"/>
    </xf>
    <xf numFmtId="2" fontId="0" fillId="0" borderId="47" xfId="0" applyNumberFormat="1" applyFont="1" applyBorder="1" applyAlignment="1">
      <alignment horizontal="center" vertical="top" wrapText="1"/>
    </xf>
    <xf numFmtId="2" fontId="0" fillId="0" borderId="47" xfId="0" applyNumberFormat="1" applyFont="1" applyBorder="1" applyAlignment="1">
      <alignment horizontal="center" vertical="top"/>
    </xf>
    <xf numFmtId="0" fontId="0" fillId="0" borderId="47" xfId="0" applyFont="1" applyBorder="1" applyAlignment="1">
      <alignment horizontal="left" vertical="top" wrapText="1"/>
    </xf>
    <xf numFmtId="165" fontId="0" fillId="0" borderId="45" xfId="0" applyNumberFormat="1" applyFont="1" applyBorder="1" applyAlignment="1">
      <alignment horizontal="center" wrapText="1"/>
    </xf>
    <xf numFmtId="0" fontId="0" fillId="0" borderId="0" xfId="0" applyAlignment="1">
      <alignment vertical="top"/>
    </xf>
    <xf numFmtId="2" fontId="0" fillId="0" borderId="0" xfId="0" applyNumberFormat="1" applyAlignment="1">
      <alignment vertical="top"/>
    </xf>
    <xf numFmtId="165" fontId="0" fillId="0" borderId="0" xfId="0" applyNumberFormat="1"/>
    <xf numFmtId="0" fontId="52" fillId="0" borderId="0" xfId="0" applyFont="1"/>
    <xf numFmtId="165" fontId="0" fillId="0" borderId="0" xfId="0" applyNumberFormat="1" applyAlignment="1">
      <alignment horizontal="center"/>
    </xf>
    <xf numFmtId="165" fontId="15" fillId="0" borderId="0" xfId="0" applyNumberFormat="1" applyFont="1"/>
    <xf numFmtId="0" fontId="5" fillId="0" borderId="0" xfId="0" applyFont="1"/>
    <xf numFmtId="4" fontId="3" fillId="0" borderId="0" xfId="0" applyNumberFormat="1" applyFont="1" applyAlignment="1">
      <alignment horizontal="left"/>
    </xf>
    <xf numFmtId="0" fontId="30" fillId="0" borderId="15"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22" xfId="0" applyFont="1" applyBorder="1" applyAlignment="1">
      <alignment horizontal="center" vertical="center" wrapText="1"/>
    </xf>
    <xf numFmtId="4" fontId="30" fillId="0" borderId="3" xfId="0" applyNumberFormat="1" applyFont="1" applyBorder="1" applyAlignment="1">
      <alignment horizontal="center" vertical="top" wrapText="1"/>
    </xf>
    <xf numFmtId="164" fontId="30" fillId="0" borderId="17" xfId="0" applyNumberFormat="1" applyFont="1" applyBorder="1" applyAlignment="1">
      <alignment horizontal="center" vertical="top" wrapText="1"/>
    </xf>
    <xf numFmtId="164" fontId="30" fillId="0" borderId="20" xfId="0" applyNumberFormat="1" applyFont="1" applyBorder="1" applyAlignment="1">
      <alignment horizontal="center" vertical="top" wrapText="1"/>
    </xf>
    <xf numFmtId="164" fontId="30" fillId="0" borderId="23" xfId="0" applyNumberFormat="1" applyFont="1" applyBorder="1" applyAlignment="1">
      <alignment horizontal="center" vertical="top" wrapText="1"/>
    </xf>
    <xf numFmtId="0" fontId="48" fillId="0" borderId="0" xfId="0" applyFont="1" applyBorder="1" applyAlignment="1">
      <alignment horizontal="right"/>
    </xf>
    <xf numFmtId="0" fontId="50" fillId="5" borderId="45" xfId="0" applyFont="1" applyFill="1" applyBorder="1" applyAlignment="1">
      <alignment horizontal="left" wrapText="1"/>
    </xf>
    <xf numFmtId="0" fontId="49" fillId="5" borderId="45" xfId="0" applyFont="1" applyFill="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6"/>
  <sheetViews>
    <sheetView tabSelected="1" workbookViewId="0">
      <selection activeCell="F254" sqref="F254"/>
    </sheetView>
  </sheetViews>
  <sheetFormatPr defaultRowHeight="15.75"/>
  <cols>
    <col min="1" max="1" width="3.85546875" style="1" customWidth="1"/>
    <col min="2" max="2" width="50.85546875" style="5" customWidth="1"/>
    <col min="3" max="3" width="15" style="3" customWidth="1"/>
    <col min="4" max="4" width="12.7109375" style="4" customWidth="1"/>
    <col min="5" max="5" width="17.7109375" style="4" hidden="1" customWidth="1"/>
    <col min="6" max="6" width="17.7109375" style="4" customWidth="1"/>
    <col min="7" max="7" width="13.5703125" style="4" customWidth="1"/>
    <col min="8" max="16384" width="9.140625" style="25"/>
  </cols>
  <sheetData>
    <row r="1" spans="1:7">
      <c r="A1" s="11"/>
      <c r="B1" s="22" t="s">
        <v>0</v>
      </c>
      <c r="C1" s="13"/>
      <c r="D1" s="14"/>
      <c r="E1" s="14"/>
      <c r="F1" s="14"/>
      <c r="G1" s="14"/>
    </row>
    <row r="2" spans="1:7">
      <c r="A2" s="11"/>
      <c r="B2" s="22"/>
      <c r="C2" s="13"/>
      <c r="D2" s="14"/>
      <c r="E2" s="14"/>
      <c r="F2" s="14"/>
      <c r="G2" s="14"/>
    </row>
    <row r="3" spans="1:7">
      <c r="A3" s="11"/>
      <c r="B3" s="15"/>
      <c r="C3" s="13"/>
      <c r="D3" s="14"/>
      <c r="E3" s="14"/>
      <c r="F3" s="14"/>
      <c r="G3" s="14"/>
    </row>
    <row r="4" spans="1:7">
      <c r="A4" s="11"/>
      <c r="B4" s="27" t="s">
        <v>61</v>
      </c>
      <c r="C4" s="20" t="s">
        <v>2</v>
      </c>
      <c r="D4" s="21" t="s">
        <v>6</v>
      </c>
      <c r="E4" s="21" t="s">
        <v>3</v>
      </c>
      <c r="F4" s="21" t="s">
        <v>3</v>
      </c>
      <c r="G4" s="21" t="s">
        <v>4</v>
      </c>
    </row>
    <row r="5" spans="1:7">
      <c r="A5" s="28"/>
      <c r="B5" s="29"/>
      <c r="C5" s="30"/>
      <c r="D5" s="31"/>
      <c r="E5" s="31"/>
      <c r="F5" s="31"/>
      <c r="G5" s="31"/>
    </row>
    <row r="6" spans="1:7">
      <c r="A6" s="11"/>
      <c r="B6" s="15"/>
      <c r="C6" s="13"/>
      <c r="D6" s="14"/>
      <c r="E6" s="14"/>
      <c r="F6" s="14"/>
      <c r="G6" s="14"/>
    </row>
    <row r="7" spans="1:7" ht="47.25">
      <c r="A7" s="11" t="s">
        <v>1</v>
      </c>
      <c r="B7" s="12" t="s">
        <v>364</v>
      </c>
      <c r="C7" s="13"/>
      <c r="D7" s="14"/>
      <c r="E7" s="14"/>
      <c r="F7" s="14"/>
      <c r="G7" s="14"/>
    </row>
    <row r="8" spans="1:7">
      <c r="A8" s="11"/>
      <c r="B8" s="15"/>
      <c r="C8" s="13"/>
      <c r="D8" s="14"/>
      <c r="E8" s="14"/>
      <c r="F8" s="14"/>
      <c r="G8" s="14"/>
    </row>
    <row r="9" spans="1:7" ht="18.75">
      <c r="A9" s="11"/>
      <c r="B9" s="15"/>
      <c r="C9" s="13" t="s">
        <v>42</v>
      </c>
      <c r="D9" s="14">
        <v>310</v>
      </c>
      <c r="E9" s="14">
        <v>31.5</v>
      </c>
      <c r="F9" s="14"/>
      <c r="G9" s="14">
        <f>F9*D9</f>
        <v>0</v>
      </c>
    </row>
    <row r="11" spans="1:7" ht="47.25">
      <c r="A11" s="11" t="s">
        <v>62</v>
      </c>
      <c r="B11" s="12" t="s">
        <v>363</v>
      </c>
      <c r="C11" s="13"/>
      <c r="D11" s="14"/>
      <c r="E11" s="14"/>
      <c r="F11" s="14"/>
      <c r="G11" s="14"/>
    </row>
    <row r="12" spans="1:7">
      <c r="A12" s="11"/>
      <c r="B12" s="15"/>
      <c r="C12" s="13"/>
      <c r="D12" s="14"/>
      <c r="E12" s="14"/>
      <c r="F12" s="14"/>
      <c r="G12" s="14"/>
    </row>
    <row r="13" spans="1:7" ht="18.75">
      <c r="A13" s="11"/>
      <c r="B13" s="15"/>
      <c r="C13" s="13" t="s">
        <v>42</v>
      </c>
      <c r="D13" s="14">
        <v>600</v>
      </c>
      <c r="E13" s="14">
        <v>56.25</v>
      </c>
      <c r="F13" s="14"/>
      <c r="G13" s="14">
        <f>F13*D13</f>
        <v>0</v>
      </c>
    </row>
    <row r="15" spans="1:7" ht="78.75">
      <c r="A15" s="11" t="s">
        <v>63</v>
      </c>
      <c r="B15" s="12" t="s">
        <v>64</v>
      </c>
      <c r="C15" s="13"/>
    </row>
    <row r="16" spans="1:7">
      <c r="A16" s="11"/>
      <c r="B16" s="15"/>
      <c r="C16" s="13"/>
    </row>
    <row r="17" spans="1:7" ht="18.75">
      <c r="A17" s="11"/>
      <c r="B17" s="15" t="s">
        <v>95</v>
      </c>
      <c r="C17" s="13" t="s">
        <v>42</v>
      </c>
      <c r="D17" s="14">
        <v>170</v>
      </c>
      <c r="E17" s="14">
        <v>56.25</v>
      </c>
      <c r="F17" s="14"/>
      <c r="G17" s="14">
        <f>F17*D17</f>
        <v>0</v>
      </c>
    </row>
    <row r="18" spans="1:7">
      <c r="A18" s="11"/>
      <c r="B18" s="15"/>
      <c r="C18" s="13"/>
      <c r="D18" s="14"/>
      <c r="E18" s="14"/>
      <c r="F18" s="14"/>
      <c r="G18" s="14"/>
    </row>
    <row r="19" spans="1:7" ht="18.75">
      <c r="A19" s="11"/>
      <c r="B19" s="15" t="s">
        <v>96</v>
      </c>
      <c r="C19" s="13" t="s">
        <v>42</v>
      </c>
      <c r="D19" s="14">
        <v>70</v>
      </c>
      <c r="E19" s="14">
        <v>56.25</v>
      </c>
      <c r="F19" s="14"/>
      <c r="G19" s="14">
        <f>F19*D19</f>
        <v>0</v>
      </c>
    </row>
    <row r="23" spans="1:7" ht="126">
      <c r="A23" s="11" t="s">
        <v>7</v>
      </c>
      <c r="B23" s="12" t="s">
        <v>65</v>
      </c>
      <c r="C23" s="13"/>
      <c r="D23" s="14"/>
      <c r="E23" s="14"/>
      <c r="F23" s="14"/>
      <c r="G23" s="14"/>
    </row>
    <row r="24" spans="1:7">
      <c r="A24" s="11"/>
      <c r="B24" s="15"/>
      <c r="C24" s="13"/>
      <c r="D24" s="14"/>
      <c r="E24" s="14"/>
      <c r="F24" s="14"/>
      <c r="G24" s="14"/>
    </row>
    <row r="25" spans="1:7" ht="18.75">
      <c r="A25" s="11"/>
      <c r="B25" s="15"/>
      <c r="C25" s="13" t="s">
        <v>42</v>
      </c>
      <c r="D25" s="14">
        <v>600</v>
      </c>
      <c r="E25" s="14">
        <v>183.75</v>
      </c>
      <c r="F25" s="14"/>
      <c r="G25" s="14">
        <f>F25*D25</f>
        <v>0</v>
      </c>
    </row>
    <row r="28" spans="1:7" ht="34.5" customHeight="1">
      <c r="A28" s="11" t="s">
        <v>9</v>
      </c>
      <c r="B28" s="15" t="s">
        <v>8</v>
      </c>
      <c r="C28" s="13"/>
      <c r="D28" s="14"/>
      <c r="E28" s="14"/>
      <c r="F28" s="14"/>
      <c r="G28" s="14"/>
    </row>
    <row r="29" spans="1:7" ht="18.75">
      <c r="A29" s="11"/>
      <c r="B29" s="15"/>
      <c r="C29" s="13" t="s">
        <v>42</v>
      </c>
      <c r="D29" s="14">
        <v>5</v>
      </c>
      <c r="E29" s="14">
        <v>52.5</v>
      </c>
      <c r="F29" s="14"/>
      <c r="G29" s="14">
        <f>F29*D29</f>
        <v>0</v>
      </c>
    </row>
    <row r="30" spans="1:7" ht="47.25">
      <c r="A30" s="19" t="s">
        <v>11</v>
      </c>
      <c r="B30" s="12" t="s">
        <v>10</v>
      </c>
      <c r="C30" s="13"/>
      <c r="D30" s="14"/>
      <c r="E30" s="14"/>
      <c r="F30" s="14"/>
      <c r="G30" s="14"/>
    </row>
    <row r="31" spans="1:7">
      <c r="A31" s="19"/>
      <c r="B31" s="15"/>
      <c r="C31" s="13"/>
      <c r="D31" s="14"/>
      <c r="E31" s="14"/>
      <c r="F31" s="14"/>
      <c r="G31" s="14"/>
    </row>
    <row r="32" spans="1:7" ht="18.75">
      <c r="A32" s="19"/>
      <c r="B32" s="15"/>
      <c r="C32" s="13" t="s">
        <v>42</v>
      </c>
      <c r="D32" s="14">
        <v>650</v>
      </c>
      <c r="E32" s="14">
        <v>22.5</v>
      </c>
      <c r="F32" s="14"/>
      <c r="G32" s="14">
        <f>F32*D32</f>
        <v>0</v>
      </c>
    </row>
    <row r="35" spans="1:7">
      <c r="B35" s="6"/>
      <c r="C35" s="16" t="s">
        <v>12</v>
      </c>
      <c r="D35" s="17"/>
      <c r="E35" s="17"/>
      <c r="F35" s="17"/>
      <c r="G35" s="17">
        <f>SUM(G7:G34)</f>
        <v>0</v>
      </c>
    </row>
    <row r="38" spans="1:7" ht="31.5">
      <c r="A38" s="11"/>
      <c r="B38" s="27" t="s">
        <v>13</v>
      </c>
      <c r="C38" s="20" t="s">
        <v>2</v>
      </c>
      <c r="D38" s="21" t="s">
        <v>6</v>
      </c>
      <c r="E38" s="21" t="s">
        <v>3</v>
      </c>
      <c r="F38" s="21" t="s">
        <v>3</v>
      </c>
      <c r="G38" s="21" t="s">
        <v>4</v>
      </c>
    </row>
    <row r="40" spans="1:7" ht="47.25">
      <c r="B40" s="32" t="s">
        <v>14</v>
      </c>
    </row>
    <row r="41" spans="1:7">
      <c r="B41" s="32"/>
    </row>
    <row r="42" spans="1:7" ht="31.5">
      <c r="A42" s="11" t="s">
        <v>1</v>
      </c>
      <c r="B42" s="12" t="s">
        <v>362</v>
      </c>
    </row>
    <row r="43" spans="1:7" ht="18.75">
      <c r="B43" s="32"/>
      <c r="C43" s="13" t="s">
        <v>42</v>
      </c>
      <c r="D43" s="14">
        <v>1</v>
      </c>
      <c r="E43" s="14">
        <v>480</v>
      </c>
      <c r="F43" s="14"/>
      <c r="G43" s="14">
        <f>F43*D43</f>
        <v>0</v>
      </c>
    </row>
    <row r="44" spans="1:7">
      <c r="B44" s="32"/>
    </row>
    <row r="45" spans="1:7" ht="63">
      <c r="A45" s="11" t="s">
        <v>72</v>
      </c>
      <c r="B45" s="12" t="s">
        <v>67</v>
      </c>
      <c r="C45" s="13"/>
      <c r="D45" s="14"/>
      <c r="E45" s="14"/>
      <c r="F45" s="14"/>
      <c r="G45" s="14"/>
    </row>
    <row r="46" spans="1:7">
      <c r="A46" s="11"/>
      <c r="B46" s="15"/>
      <c r="C46" s="13"/>
      <c r="D46" s="14"/>
      <c r="E46" s="14"/>
      <c r="F46" s="14"/>
      <c r="G46" s="14"/>
    </row>
    <row r="47" spans="1:7" ht="18.75">
      <c r="A47" s="11"/>
      <c r="B47" s="15" t="s">
        <v>15</v>
      </c>
      <c r="C47" s="13" t="s">
        <v>42</v>
      </c>
      <c r="D47" s="14">
        <v>80</v>
      </c>
      <c r="E47" s="14">
        <v>480</v>
      </c>
      <c r="F47" s="14"/>
      <c r="G47" s="14">
        <f>F47*D47</f>
        <v>0</v>
      </c>
    </row>
    <row r="49" spans="1:7" ht="18.75">
      <c r="B49" s="15" t="s">
        <v>16</v>
      </c>
      <c r="C49" s="13" t="s">
        <v>43</v>
      </c>
      <c r="D49" s="14">
        <v>255</v>
      </c>
      <c r="E49" s="14">
        <v>67.5</v>
      </c>
      <c r="F49" s="14"/>
      <c r="G49" s="14">
        <f>F49*D49</f>
        <v>0</v>
      </c>
    </row>
    <row r="51" spans="1:7" ht="63">
      <c r="A51" s="11" t="s">
        <v>5</v>
      </c>
      <c r="B51" s="12" t="s">
        <v>66</v>
      </c>
      <c r="C51" s="13"/>
    </row>
    <row r="52" spans="1:7">
      <c r="A52" s="11"/>
      <c r="B52" s="15"/>
      <c r="C52" s="13"/>
    </row>
    <row r="53" spans="1:7" ht="18.75">
      <c r="A53" s="11"/>
      <c r="B53" s="15" t="s">
        <v>15</v>
      </c>
      <c r="C53" s="13" t="s">
        <v>42</v>
      </c>
      <c r="D53" s="14">
        <v>40</v>
      </c>
      <c r="E53" s="14">
        <v>465</v>
      </c>
      <c r="F53" s="14"/>
      <c r="G53" s="14">
        <f>F53*D53</f>
        <v>0</v>
      </c>
    </row>
    <row r="54" spans="1:7">
      <c r="A54" s="11"/>
      <c r="B54" s="15"/>
      <c r="C54" s="13"/>
    </row>
    <row r="55" spans="1:7" ht="18.75">
      <c r="A55" s="11"/>
      <c r="B55" s="15" t="s">
        <v>16</v>
      </c>
      <c r="C55" s="13" t="s">
        <v>43</v>
      </c>
      <c r="D55" s="14">
        <v>20</v>
      </c>
      <c r="E55" s="14">
        <v>67.5</v>
      </c>
      <c r="F55" s="14"/>
      <c r="G55" s="14">
        <f>F55*D55</f>
        <v>0</v>
      </c>
    </row>
    <row r="59" spans="1:7" ht="31.5">
      <c r="A59" s="11" t="s">
        <v>7</v>
      </c>
      <c r="B59" s="12" t="s">
        <v>68</v>
      </c>
      <c r="C59" s="13"/>
    </row>
    <row r="60" spans="1:7">
      <c r="A60" s="11"/>
      <c r="B60" s="15"/>
      <c r="C60" s="13"/>
    </row>
    <row r="61" spans="1:7" ht="18.75">
      <c r="A61" s="11"/>
      <c r="B61" s="15" t="s">
        <v>15</v>
      </c>
      <c r="C61" s="13" t="s">
        <v>42</v>
      </c>
      <c r="D61" s="14">
        <v>18</v>
      </c>
      <c r="E61" s="14">
        <v>495</v>
      </c>
      <c r="F61" s="14"/>
      <c r="G61" s="14">
        <f>F61*D61</f>
        <v>0</v>
      </c>
    </row>
    <row r="62" spans="1:7">
      <c r="A62" s="11"/>
      <c r="B62" s="15"/>
      <c r="C62" s="13"/>
    </row>
    <row r="63" spans="1:7" ht="18.75">
      <c r="A63" s="11"/>
      <c r="B63" s="15" t="s">
        <v>16</v>
      </c>
      <c r="C63" s="13" t="s">
        <v>43</v>
      </c>
      <c r="D63" s="14">
        <v>135</v>
      </c>
      <c r="E63" s="14">
        <v>97.5</v>
      </c>
      <c r="F63" s="14"/>
      <c r="G63" s="14">
        <f>F63*D63</f>
        <v>0</v>
      </c>
    </row>
    <row r="65" spans="1:7" ht="31.5">
      <c r="A65" s="11" t="s">
        <v>9</v>
      </c>
      <c r="B65" s="12" t="s">
        <v>69</v>
      </c>
      <c r="C65" s="13"/>
    </row>
    <row r="66" spans="1:7">
      <c r="A66" s="11"/>
      <c r="B66" s="15"/>
      <c r="C66" s="13"/>
    </row>
    <row r="67" spans="1:7" ht="18.75">
      <c r="A67" s="11"/>
      <c r="B67" s="15" t="s">
        <v>15</v>
      </c>
      <c r="C67" s="13" t="s">
        <v>42</v>
      </c>
      <c r="D67" s="14">
        <v>7</v>
      </c>
      <c r="E67" s="14">
        <v>495</v>
      </c>
      <c r="F67" s="14"/>
      <c r="G67" s="14">
        <f>F67*D67</f>
        <v>0</v>
      </c>
    </row>
    <row r="68" spans="1:7">
      <c r="A68" s="11"/>
      <c r="B68" s="15"/>
      <c r="C68" s="13"/>
    </row>
    <row r="69" spans="1:7" ht="18.75">
      <c r="A69" s="11"/>
      <c r="B69" s="15" t="s">
        <v>16</v>
      </c>
      <c r="C69" s="13" t="s">
        <v>43</v>
      </c>
      <c r="D69" s="14">
        <v>35</v>
      </c>
      <c r="E69" s="14">
        <v>97.5</v>
      </c>
      <c r="F69" s="14"/>
      <c r="G69" s="14">
        <f>F69*D69</f>
        <v>0</v>
      </c>
    </row>
    <row r="71" spans="1:7" ht="47.25">
      <c r="A71" s="11" t="s">
        <v>11</v>
      </c>
      <c r="B71" s="18" t="s">
        <v>60</v>
      </c>
      <c r="C71" s="13"/>
    </row>
    <row r="72" spans="1:7">
      <c r="A72" s="11"/>
      <c r="B72" s="15"/>
      <c r="C72" s="13"/>
    </row>
    <row r="73" spans="1:7">
      <c r="A73" s="11"/>
      <c r="B73" s="15" t="s">
        <v>57</v>
      </c>
      <c r="C73" s="13" t="s">
        <v>21</v>
      </c>
      <c r="D73" s="14">
        <v>7500</v>
      </c>
      <c r="E73" s="14">
        <v>6.2250000000000005</v>
      </c>
      <c r="F73" s="14"/>
      <c r="G73" s="14">
        <f>F73*D73</f>
        <v>0</v>
      </c>
    </row>
    <row r="74" spans="1:7" ht="6" customHeight="1">
      <c r="A74" s="11"/>
      <c r="B74" s="15"/>
      <c r="C74" s="13"/>
    </row>
    <row r="75" spans="1:7">
      <c r="A75" s="11"/>
      <c r="B75" s="15" t="s">
        <v>58</v>
      </c>
      <c r="C75" s="13" t="s">
        <v>21</v>
      </c>
      <c r="D75" s="14">
        <v>5900</v>
      </c>
      <c r="E75" s="14">
        <v>6.1125000000000007</v>
      </c>
      <c r="F75" s="14"/>
      <c r="G75" s="14">
        <f>F75*D75</f>
        <v>0</v>
      </c>
    </row>
    <row r="77" spans="1:7">
      <c r="B77" s="6"/>
      <c r="C77" s="16" t="s">
        <v>22</v>
      </c>
      <c r="D77" s="7"/>
      <c r="E77" s="7"/>
      <c r="F77" s="7"/>
      <c r="G77" s="17">
        <f>SUM(G43:G76)</f>
        <v>0</v>
      </c>
    </row>
    <row r="81" spans="1:7">
      <c r="A81" s="11"/>
      <c r="B81" s="35" t="s">
        <v>73</v>
      </c>
      <c r="C81" s="20" t="s">
        <v>2</v>
      </c>
      <c r="D81" s="21" t="s">
        <v>6</v>
      </c>
      <c r="E81" s="21" t="s">
        <v>3</v>
      </c>
      <c r="F81" s="21" t="s">
        <v>3</v>
      </c>
      <c r="G81" s="21" t="s">
        <v>4</v>
      </c>
    </row>
    <row r="82" spans="1:7">
      <c r="A82" s="11"/>
      <c r="B82" s="15"/>
      <c r="C82" s="13"/>
      <c r="D82" s="14"/>
      <c r="E82" s="14"/>
      <c r="F82" s="14"/>
      <c r="G82" s="14"/>
    </row>
    <row r="83" spans="1:7" ht="63">
      <c r="A83" s="11" t="s">
        <v>1</v>
      </c>
      <c r="B83" s="15" t="s">
        <v>107</v>
      </c>
      <c r="C83" s="13"/>
      <c r="D83" s="14"/>
      <c r="E83" s="14"/>
      <c r="F83" s="14"/>
      <c r="G83" s="14"/>
    </row>
    <row r="84" spans="1:7">
      <c r="A84" s="11"/>
      <c r="B84" s="12"/>
      <c r="C84" s="13"/>
      <c r="D84" s="14"/>
      <c r="E84" s="14"/>
      <c r="F84" s="14"/>
      <c r="G84" s="14"/>
    </row>
    <row r="85" spans="1:7">
      <c r="A85" s="11"/>
      <c r="B85" s="12"/>
      <c r="C85" s="13" t="s">
        <v>50</v>
      </c>
      <c r="D85" s="14">
        <v>200</v>
      </c>
      <c r="E85" s="14">
        <v>11.25</v>
      </c>
      <c r="F85" s="14"/>
      <c r="G85" s="14">
        <f>F85*D85</f>
        <v>0</v>
      </c>
    </row>
    <row r="86" spans="1:7">
      <c r="B86" s="2"/>
    </row>
    <row r="87" spans="1:7" ht="47.25" customHeight="1">
      <c r="A87" s="11" t="s">
        <v>5</v>
      </c>
      <c r="B87" s="15" t="s">
        <v>108</v>
      </c>
      <c r="C87" s="13"/>
      <c r="D87" s="14"/>
      <c r="E87" s="14"/>
      <c r="F87" s="14"/>
      <c r="G87" s="14"/>
    </row>
    <row r="88" spans="1:7">
      <c r="A88" s="11"/>
      <c r="B88" s="12"/>
      <c r="C88" s="13" t="s">
        <v>50</v>
      </c>
      <c r="D88" s="14">
        <v>161</v>
      </c>
      <c r="E88" s="14">
        <v>97.5</v>
      </c>
      <c r="F88" s="14"/>
      <c r="G88" s="14">
        <f>F88*D88</f>
        <v>0</v>
      </c>
    </row>
    <row r="89" spans="1:7">
      <c r="A89" s="11"/>
      <c r="B89" s="12"/>
      <c r="C89" s="13"/>
      <c r="D89" s="14"/>
      <c r="E89" s="14"/>
      <c r="F89" s="14"/>
      <c r="G89" s="14"/>
    </row>
    <row r="90" spans="1:7">
      <c r="A90" s="11"/>
      <c r="B90" s="12"/>
      <c r="C90" s="13"/>
      <c r="D90" s="14"/>
      <c r="E90" s="14"/>
      <c r="F90" s="14"/>
      <c r="G90" s="14"/>
    </row>
    <row r="91" spans="1:7">
      <c r="A91" s="11"/>
      <c r="B91" s="15"/>
      <c r="C91" s="13"/>
      <c r="D91" s="14"/>
      <c r="E91" s="14"/>
      <c r="F91" s="14"/>
      <c r="G91" s="14"/>
    </row>
    <row r="92" spans="1:7">
      <c r="A92" s="11"/>
      <c r="B92" s="36"/>
      <c r="C92" s="16" t="s">
        <v>26</v>
      </c>
      <c r="D92" s="17"/>
      <c r="E92" s="17"/>
      <c r="F92" s="17"/>
      <c r="G92" s="17">
        <f>SUM(G83:G91)</f>
        <v>0</v>
      </c>
    </row>
    <row r="96" spans="1:7">
      <c r="A96" s="11"/>
      <c r="B96" s="37" t="s">
        <v>41</v>
      </c>
      <c r="C96" s="13"/>
      <c r="D96" s="14"/>
      <c r="E96" s="14"/>
      <c r="F96" s="14"/>
      <c r="G96" s="14"/>
    </row>
    <row r="97" spans="1:7">
      <c r="A97" s="11"/>
      <c r="B97" s="15"/>
      <c r="C97" s="13"/>
      <c r="D97" s="14"/>
      <c r="E97" s="14"/>
      <c r="F97" s="14"/>
      <c r="G97" s="14"/>
    </row>
    <row r="98" spans="1:7">
      <c r="A98" s="11"/>
      <c r="B98" s="38" t="s">
        <v>27</v>
      </c>
      <c r="C98" s="20" t="s">
        <v>2</v>
      </c>
      <c r="D98" s="21" t="s">
        <v>6</v>
      </c>
      <c r="E98" s="21" t="s">
        <v>3</v>
      </c>
      <c r="F98" s="21" t="s">
        <v>3</v>
      </c>
      <c r="G98" s="21" t="s">
        <v>4</v>
      </c>
    </row>
    <row r="99" spans="1:7" ht="15" customHeight="1"/>
    <row r="100" spans="1:7">
      <c r="A100" s="11"/>
      <c r="B100" s="37" t="s">
        <v>97</v>
      </c>
      <c r="C100" s="13"/>
      <c r="D100" s="14"/>
      <c r="E100" s="14"/>
      <c r="F100" s="14"/>
      <c r="G100" s="14"/>
    </row>
    <row r="101" spans="1:7">
      <c r="A101" s="11"/>
      <c r="B101" s="37"/>
      <c r="C101" s="13"/>
      <c r="D101" s="14"/>
      <c r="E101" s="14"/>
      <c r="F101" s="14"/>
      <c r="G101" s="14"/>
    </row>
    <row r="102" spans="1:7" ht="31.5" customHeight="1">
      <c r="A102" s="11" t="s">
        <v>1</v>
      </c>
      <c r="B102" s="15" t="s">
        <v>70</v>
      </c>
      <c r="C102" s="13"/>
      <c r="D102" s="14"/>
      <c r="E102" s="14"/>
      <c r="F102" s="14"/>
      <c r="G102" s="14"/>
    </row>
    <row r="103" spans="1:7">
      <c r="A103" s="11"/>
      <c r="B103" s="15"/>
      <c r="C103" s="13"/>
      <c r="D103" s="14"/>
      <c r="E103" s="14"/>
      <c r="F103" s="14"/>
      <c r="G103" s="14"/>
    </row>
    <row r="104" spans="1:7">
      <c r="A104" s="11"/>
      <c r="B104" s="15"/>
      <c r="C104" s="13" t="s">
        <v>44</v>
      </c>
      <c r="D104" s="14">
        <v>1</v>
      </c>
      <c r="E104" s="14">
        <v>4875</v>
      </c>
      <c r="F104" s="14"/>
      <c r="G104" s="14">
        <f>F104*D104</f>
        <v>0</v>
      </c>
    </row>
    <row r="106" spans="1:7">
      <c r="B106" s="36"/>
      <c r="C106" s="16" t="s">
        <v>28</v>
      </c>
      <c r="D106" s="17"/>
      <c r="E106" s="17"/>
      <c r="F106" s="17"/>
      <c r="G106" s="17">
        <f>SUM(G100:G105)</f>
        <v>0</v>
      </c>
    </row>
    <row r="109" spans="1:7" s="39" customFormat="1">
      <c r="A109" s="11"/>
      <c r="B109" s="38" t="s">
        <v>29</v>
      </c>
      <c r="C109" s="20" t="s">
        <v>2</v>
      </c>
      <c r="D109" s="21" t="s">
        <v>6</v>
      </c>
      <c r="E109" s="21" t="s">
        <v>3</v>
      </c>
      <c r="F109" s="21" t="s">
        <v>3</v>
      </c>
      <c r="G109" s="21" t="s">
        <v>4</v>
      </c>
    </row>
    <row r="111" spans="1:7" ht="47.25">
      <c r="B111" s="37" t="s">
        <v>30</v>
      </c>
    </row>
    <row r="113" spans="1:7">
      <c r="A113" s="11" t="s">
        <v>1</v>
      </c>
      <c r="B113" s="18" t="s">
        <v>74</v>
      </c>
      <c r="C113" s="13"/>
      <c r="D113" s="14"/>
      <c r="E113" s="14"/>
      <c r="F113" s="14"/>
      <c r="G113" s="14"/>
    </row>
    <row r="114" spans="1:7" ht="126">
      <c r="A114" s="11"/>
      <c r="B114" s="18" t="s">
        <v>52</v>
      </c>
      <c r="C114" s="13"/>
      <c r="D114" s="14"/>
      <c r="E114" s="14"/>
      <c r="F114" s="14"/>
      <c r="G114" s="14"/>
    </row>
    <row r="115" spans="1:7">
      <c r="A115" s="11"/>
      <c r="B115" s="15"/>
      <c r="C115" s="13"/>
      <c r="D115" s="14"/>
      <c r="E115" s="14"/>
      <c r="F115" s="14"/>
      <c r="G115" s="14"/>
    </row>
    <row r="116" spans="1:7">
      <c r="A116" s="11"/>
      <c r="B116" s="15"/>
      <c r="C116" s="13" t="s">
        <v>21</v>
      </c>
      <c r="D116" s="14">
        <v>6500</v>
      </c>
      <c r="E116" s="14">
        <v>11.25</v>
      </c>
      <c r="F116" s="14"/>
      <c r="G116" s="14">
        <f>F116*D116</f>
        <v>0</v>
      </c>
    </row>
    <row r="118" spans="1:7">
      <c r="B118" s="6"/>
      <c r="C118" s="16" t="s">
        <v>31</v>
      </c>
      <c r="D118" s="17"/>
      <c r="E118" s="17"/>
      <c r="F118" s="17"/>
      <c r="G118" s="17">
        <f>SUM(G111:G117)</f>
        <v>0</v>
      </c>
    </row>
    <row r="119" spans="1:7">
      <c r="B119" s="8"/>
      <c r="C119" s="9"/>
      <c r="D119" s="10"/>
      <c r="E119" s="10"/>
      <c r="F119" s="10"/>
      <c r="G119" s="10"/>
    </row>
    <row r="121" spans="1:7">
      <c r="B121" s="40" t="s">
        <v>32</v>
      </c>
      <c r="C121" s="20" t="s">
        <v>2</v>
      </c>
      <c r="D121" s="21" t="s">
        <v>6</v>
      </c>
      <c r="E121" s="21" t="s">
        <v>3</v>
      </c>
      <c r="F121" s="21" t="s">
        <v>3</v>
      </c>
      <c r="G121" s="21" t="s">
        <v>4</v>
      </c>
    </row>
    <row r="123" spans="1:7" ht="47.25">
      <c r="A123" s="11" t="s">
        <v>1</v>
      </c>
      <c r="B123" s="18" t="s">
        <v>91</v>
      </c>
      <c r="C123" s="13"/>
      <c r="D123" s="14"/>
      <c r="E123" s="14"/>
      <c r="F123" s="14"/>
      <c r="G123" s="14"/>
    </row>
    <row r="124" spans="1:7">
      <c r="A124" s="11"/>
      <c r="B124" s="15"/>
      <c r="C124" s="13"/>
      <c r="D124" s="14"/>
      <c r="E124" s="14"/>
      <c r="F124" s="14"/>
      <c r="G124" s="14"/>
    </row>
    <row r="125" spans="1:7">
      <c r="A125" s="11"/>
      <c r="B125" s="15"/>
      <c r="C125" s="13" t="s">
        <v>51</v>
      </c>
      <c r="D125" s="14">
        <v>40</v>
      </c>
      <c r="E125" s="14">
        <v>15</v>
      </c>
      <c r="F125" s="14"/>
      <c r="G125" s="14">
        <f>F125*D125</f>
        <v>0</v>
      </c>
    </row>
    <row r="127" spans="1:7" ht="63">
      <c r="A127" s="11" t="s">
        <v>5</v>
      </c>
      <c r="B127" s="18" t="s">
        <v>56</v>
      </c>
      <c r="C127" s="13"/>
      <c r="D127" s="14"/>
      <c r="E127" s="14"/>
      <c r="F127" s="14"/>
      <c r="G127" s="14"/>
    </row>
    <row r="128" spans="1:7">
      <c r="A128" s="11"/>
      <c r="B128" s="15"/>
      <c r="C128" s="13"/>
      <c r="D128" s="14"/>
      <c r="E128" s="14"/>
      <c r="F128" s="14"/>
      <c r="G128" s="14"/>
    </row>
    <row r="129" spans="1:7">
      <c r="A129" s="11"/>
      <c r="B129" s="15"/>
      <c r="C129" s="13" t="s">
        <v>51</v>
      </c>
      <c r="D129" s="14">
        <v>17.5</v>
      </c>
      <c r="E129" s="14">
        <v>52.5</v>
      </c>
      <c r="F129" s="14"/>
      <c r="G129" s="14">
        <f>F129*D129</f>
        <v>0</v>
      </c>
    </row>
    <row r="131" spans="1:7" ht="94.5">
      <c r="A131" s="11" t="s">
        <v>7</v>
      </c>
      <c r="B131" s="18" t="s">
        <v>92</v>
      </c>
      <c r="C131" s="13"/>
    </row>
    <row r="132" spans="1:7">
      <c r="A132" s="11"/>
      <c r="B132" s="15"/>
      <c r="C132" s="13"/>
    </row>
    <row r="133" spans="1:7">
      <c r="A133" s="11"/>
      <c r="B133" s="39"/>
      <c r="C133" s="13" t="s">
        <v>51</v>
      </c>
      <c r="D133" s="14">
        <v>36</v>
      </c>
      <c r="E133" s="14">
        <v>52.5</v>
      </c>
      <c r="F133" s="14"/>
      <c r="G133" s="14">
        <f>F133*D133</f>
        <v>0</v>
      </c>
    </row>
    <row r="136" spans="1:7" ht="78.75">
      <c r="A136" s="11" t="s">
        <v>9</v>
      </c>
      <c r="B136" s="49" t="s">
        <v>93</v>
      </c>
      <c r="C136" s="13"/>
      <c r="D136" s="14"/>
      <c r="E136" s="14"/>
      <c r="F136" s="14"/>
      <c r="G136" s="14"/>
    </row>
    <row r="137" spans="1:7">
      <c r="A137" s="11"/>
      <c r="B137" s="18"/>
      <c r="C137" s="13"/>
      <c r="D137" s="14"/>
      <c r="E137" s="14"/>
      <c r="F137" s="14"/>
      <c r="G137" s="14"/>
    </row>
    <row r="138" spans="1:7">
      <c r="A138" s="11"/>
      <c r="B138" s="39"/>
      <c r="C138" s="13" t="s">
        <v>51</v>
      </c>
      <c r="D138" s="14">
        <v>12</v>
      </c>
      <c r="E138" s="14">
        <v>52.5</v>
      </c>
      <c r="F138" s="14"/>
      <c r="G138" s="14">
        <f>F138*D138</f>
        <v>0</v>
      </c>
    </row>
    <row r="139" spans="1:7">
      <c r="B139" s="26"/>
    </row>
    <row r="140" spans="1:7" ht="31.5">
      <c r="A140" s="11" t="s">
        <v>11</v>
      </c>
      <c r="B140" s="18" t="s">
        <v>94</v>
      </c>
      <c r="C140" s="13"/>
      <c r="D140" s="14"/>
      <c r="E140" s="14"/>
      <c r="F140" s="14"/>
      <c r="G140" s="14"/>
    </row>
    <row r="141" spans="1:7" ht="19.5" customHeight="1">
      <c r="A141" s="11"/>
      <c r="B141" s="18"/>
      <c r="C141" s="13"/>
      <c r="D141" s="14"/>
      <c r="E141" s="14"/>
      <c r="F141" s="14"/>
      <c r="G141" s="14"/>
    </row>
    <row r="142" spans="1:7">
      <c r="A142" s="11"/>
      <c r="B142" s="18"/>
      <c r="C142" s="13" t="s">
        <v>33</v>
      </c>
      <c r="D142" s="14">
        <v>2</v>
      </c>
      <c r="E142" s="14">
        <v>30</v>
      </c>
      <c r="F142" s="14"/>
      <c r="G142" s="14">
        <f>F142*D142</f>
        <v>0</v>
      </c>
    </row>
    <row r="143" spans="1:7">
      <c r="B143" s="26"/>
    </row>
    <row r="145" spans="1:7" ht="63">
      <c r="A145" s="11" t="s">
        <v>17</v>
      </c>
      <c r="B145" s="18" t="s">
        <v>53</v>
      </c>
      <c r="C145" s="13"/>
      <c r="D145" s="14"/>
      <c r="E145" s="14"/>
      <c r="F145" s="14"/>
      <c r="G145" s="14"/>
    </row>
    <row r="146" spans="1:7">
      <c r="A146" s="11"/>
      <c r="B146" s="18"/>
      <c r="C146" s="13"/>
      <c r="D146" s="14"/>
      <c r="E146" s="14"/>
      <c r="F146" s="14"/>
      <c r="G146" s="14"/>
    </row>
    <row r="147" spans="1:7">
      <c r="A147" s="11"/>
      <c r="B147" s="18"/>
      <c r="C147" s="13" t="s">
        <v>51</v>
      </c>
      <c r="D147" s="14">
        <v>17</v>
      </c>
      <c r="E147" s="14">
        <v>75</v>
      </c>
      <c r="F147" s="14"/>
      <c r="G147" s="14">
        <f>F147*D147</f>
        <v>0</v>
      </c>
    </row>
    <row r="148" spans="1:7">
      <c r="A148" s="11"/>
      <c r="B148" s="18"/>
      <c r="C148" s="13"/>
      <c r="D148" s="14"/>
      <c r="E148" s="14"/>
      <c r="F148" s="14"/>
      <c r="G148" s="14"/>
    </row>
    <row r="149" spans="1:7">
      <c r="A149" s="11"/>
      <c r="B149" s="15"/>
      <c r="C149" s="13"/>
      <c r="D149" s="14"/>
      <c r="E149" s="14"/>
      <c r="F149" s="14"/>
      <c r="G149" s="14"/>
    </row>
    <row r="150" spans="1:7">
      <c r="A150" s="11"/>
      <c r="B150" s="36"/>
      <c r="C150" s="16" t="s">
        <v>34</v>
      </c>
      <c r="D150" s="17"/>
      <c r="E150" s="17"/>
      <c r="F150" s="17"/>
      <c r="G150" s="17">
        <f>SUM(G123:G147)</f>
        <v>0</v>
      </c>
    </row>
    <row r="153" spans="1:7">
      <c r="B153" s="40" t="s">
        <v>71</v>
      </c>
      <c r="C153" s="20" t="s">
        <v>2</v>
      </c>
      <c r="D153" s="21" t="s">
        <v>6</v>
      </c>
      <c r="E153" s="21" t="s">
        <v>3</v>
      </c>
      <c r="F153" s="21" t="s">
        <v>3</v>
      </c>
      <c r="G153" s="21" t="s">
        <v>4</v>
      </c>
    </row>
    <row r="155" spans="1:7" ht="299.25">
      <c r="A155" s="19" t="s">
        <v>1</v>
      </c>
      <c r="B155" s="41" t="s">
        <v>75</v>
      </c>
      <c r="C155" s="13"/>
      <c r="D155" s="14"/>
      <c r="E155" s="14"/>
      <c r="F155" s="13"/>
    </row>
    <row r="156" spans="1:7">
      <c r="A156" s="19"/>
      <c r="B156" s="22"/>
      <c r="C156" s="13" t="s">
        <v>33</v>
      </c>
      <c r="D156" s="14">
        <v>1</v>
      </c>
      <c r="E156" s="14">
        <v>105000</v>
      </c>
      <c r="F156" s="14"/>
      <c r="G156" s="341">
        <f>F156*D156</f>
        <v>0</v>
      </c>
    </row>
    <row r="157" spans="1:7">
      <c r="A157" s="19"/>
      <c r="B157" s="22"/>
      <c r="C157" s="13"/>
      <c r="D157" s="14"/>
      <c r="E157" s="14"/>
      <c r="F157" s="13"/>
    </row>
    <row r="158" spans="1:7" ht="330.75">
      <c r="A158" s="19" t="s">
        <v>5</v>
      </c>
      <c r="B158" s="41" t="s">
        <v>76</v>
      </c>
      <c r="C158" s="13"/>
      <c r="D158" s="14"/>
      <c r="E158" s="14"/>
      <c r="F158" s="13"/>
    </row>
    <row r="159" spans="1:7">
      <c r="A159" s="19"/>
      <c r="B159" s="42"/>
      <c r="C159" s="13" t="s">
        <v>33</v>
      </c>
      <c r="D159" s="14">
        <v>1</v>
      </c>
      <c r="E159" s="14">
        <v>45000</v>
      </c>
      <c r="F159" s="14"/>
      <c r="G159" s="14">
        <f>F159*D159</f>
        <v>0</v>
      </c>
    </row>
    <row r="160" spans="1:7">
      <c r="A160" s="43"/>
      <c r="B160" s="8"/>
      <c r="C160" s="44"/>
      <c r="D160" s="45"/>
      <c r="E160" s="45"/>
      <c r="F160" s="46"/>
    </row>
    <row r="161" spans="1:7" ht="299.25">
      <c r="A161" s="19" t="s">
        <v>7</v>
      </c>
      <c r="B161" s="41" t="s">
        <v>77</v>
      </c>
      <c r="C161" s="13"/>
      <c r="D161" s="14"/>
      <c r="E161" s="14"/>
      <c r="F161" s="13"/>
    </row>
    <row r="162" spans="1:7">
      <c r="A162" s="19"/>
      <c r="B162" s="22"/>
      <c r="C162" s="13" t="s">
        <v>33</v>
      </c>
      <c r="D162" s="14">
        <v>4</v>
      </c>
      <c r="E162" s="14">
        <v>2200</v>
      </c>
      <c r="F162" s="14"/>
      <c r="G162" s="14">
        <f>F162*D162</f>
        <v>0</v>
      </c>
    </row>
    <row r="163" spans="1:7">
      <c r="A163" s="19"/>
      <c r="B163" s="47"/>
      <c r="C163" s="13"/>
      <c r="D163" s="14"/>
      <c r="E163" s="14"/>
      <c r="F163" s="13"/>
    </row>
    <row r="164" spans="1:7" ht="330.75">
      <c r="A164" s="19" t="s">
        <v>9</v>
      </c>
      <c r="B164" s="41" t="s">
        <v>78</v>
      </c>
      <c r="C164" s="13"/>
      <c r="D164" s="14"/>
      <c r="E164" s="14"/>
      <c r="F164" s="13"/>
    </row>
    <row r="165" spans="1:7">
      <c r="A165" s="19"/>
      <c r="B165" s="22"/>
      <c r="C165" s="13" t="s">
        <v>33</v>
      </c>
      <c r="D165" s="14">
        <v>2</v>
      </c>
      <c r="E165" s="14">
        <v>2400</v>
      </c>
      <c r="F165" s="14"/>
      <c r="G165" s="14">
        <f>F165*D165</f>
        <v>0</v>
      </c>
    </row>
    <row r="166" spans="1:7">
      <c r="A166" s="19"/>
      <c r="B166" s="22"/>
      <c r="C166" s="13"/>
      <c r="D166" s="14"/>
      <c r="E166" s="14"/>
      <c r="F166" s="13"/>
    </row>
    <row r="167" spans="1:7" ht="283.5">
      <c r="A167" s="19" t="s">
        <v>11</v>
      </c>
      <c r="B167" s="41" t="s">
        <v>79</v>
      </c>
      <c r="C167" s="13"/>
      <c r="D167" s="14"/>
      <c r="E167" s="14"/>
      <c r="F167" s="13"/>
    </row>
    <row r="168" spans="1:7">
      <c r="A168" s="19"/>
      <c r="B168" s="22"/>
      <c r="C168" s="13" t="s">
        <v>33</v>
      </c>
      <c r="D168" s="14">
        <v>6</v>
      </c>
      <c r="E168" s="14">
        <v>1650</v>
      </c>
      <c r="F168" s="14"/>
      <c r="G168" s="14">
        <f>F168*D168</f>
        <v>0</v>
      </c>
    </row>
    <row r="169" spans="1:7">
      <c r="A169" s="19"/>
      <c r="B169" s="47"/>
      <c r="C169" s="13"/>
      <c r="D169" s="14"/>
      <c r="E169" s="14"/>
      <c r="F169" s="13"/>
    </row>
    <row r="170" spans="1:7" ht="252">
      <c r="A170" s="19" t="s">
        <v>17</v>
      </c>
      <c r="B170" s="41" t="s">
        <v>80</v>
      </c>
      <c r="C170" s="13"/>
      <c r="D170" s="14"/>
      <c r="E170" s="14"/>
      <c r="F170" s="13"/>
    </row>
    <row r="171" spans="1:7">
      <c r="A171" s="19"/>
      <c r="B171" s="22"/>
      <c r="C171" s="13" t="s">
        <v>33</v>
      </c>
      <c r="D171" s="14">
        <v>9</v>
      </c>
      <c r="E171" s="14">
        <v>7200</v>
      </c>
      <c r="F171" s="14"/>
      <c r="G171" s="14">
        <f>F171*D171</f>
        <v>0</v>
      </c>
    </row>
    <row r="172" spans="1:7">
      <c r="A172" s="19"/>
      <c r="B172" s="15"/>
      <c r="C172" s="13"/>
      <c r="F172" s="3"/>
    </row>
    <row r="173" spans="1:7" ht="220.5">
      <c r="A173" s="19" t="s">
        <v>18</v>
      </c>
      <c r="B173" s="41" t="s">
        <v>81</v>
      </c>
      <c r="C173" s="13"/>
      <c r="D173" s="14"/>
      <c r="E173" s="14"/>
      <c r="F173" s="13"/>
    </row>
    <row r="174" spans="1:7">
      <c r="A174" s="19"/>
      <c r="B174" s="22"/>
      <c r="C174" s="13" t="s">
        <v>33</v>
      </c>
      <c r="D174" s="14">
        <v>1</v>
      </c>
      <c r="E174" s="14">
        <v>3200</v>
      </c>
      <c r="F174" s="14"/>
      <c r="G174" s="14">
        <f>F174*D174</f>
        <v>0</v>
      </c>
    </row>
    <row r="175" spans="1:7">
      <c r="A175" s="19"/>
      <c r="F175" s="3"/>
    </row>
    <row r="176" spans="1:7" ht="409.5">
      <c r="A176" s="19" t="s">
        <v>19</v>
      </c>
      <c r="B176" s="41" t="s">
        <v>82</v>
      </c>
      <c r="C176" s="13"/>
      <c r="D176" s="14"/>
      <c r="E176" s="14"/>
      <c r="F176" s="13"/>
    </row>
    <row r="177" spans="1:7">
      <c r="A177" s="19"/>
      <c r="B177" s="22"/>
      <c r="C177" s="13" t="s">
        <v>33</v>
      </c>
      <c r="D177" s="14">
        <v>1</v>
      </c>
      <c r="E177" s="14">
        <v>37000</v>
      </c>
      <c r="F177" s="14"/>
      <c r="G177" s="14">
        <f>F177*D177</f>
        <v>0</v>
      </c>
    </row>
    <row r="178" spans="1:7">
      <c r="A178" s="19"/>
      <c r="B178" s="15"/>
      <c r="C178" s="13"/>
      <c r="D178" s="14"/>
      <c r="F178" s="3"/>
    </row>
    <row r="179" spans="1:7" ht="409.5">
      <c r="A179" s="19" t="s">
        <v>20</v>
      </c>
      <c r="B179" s="41" t="s">
        <v>83</v>
      </c>
      <c r="C179" s="13"/>
      <c r="D179" s="14"/>
      <c r="E179" s="14"/>
      <c r="F179" s="13"/>
    </row>
    <row r="180" spans="1:7">
      <c r="A180" s="19"/>
      <c r="B180" s="22"/>
      <c r="C180" s="13" t="s">
        <v>33</v>
      </c>
      <c r="D180" s="14">
        <v>5</v>
      </c>
      <c r="E180" s="14">
        <v>8500</v>
      </c>
      <c r="F180" s="14"/>
      <c r="G180" s="14">
        <f>F180*D180</f>
        <v>0</v>
      </c>
    </row>
    <row r="181" spans="1:7">
      <c r="A181" s="19"/>
      <c r="B181" s="15"/>
      <c r="C181" s="13"/>
      <c r="D181" s="14"/>
      <c r="F181" s="3"/>
    </row>
    <row r="182" spans="1:7" ht="409.5">
      <c r="A182" s="19" t="s">
        <v>23</v>
      </c>
      <c r="B182" s="41" t="s">
        <v>84</v>
      </c>
      <c r="C182" s="13"/>
      <c r="D182" s="14"/>
      <c r="E182" s="14"/>
      <c r="F182" s="13"/>
    </row>
    <row r="183" spans="1:7">
      <c r="A183" s="19"/>
      <c r="B183" s="22"/>
      <c r="C183" s="13" t="s">
        <v>33</v>
      </c>
      <c r="D183" s="14">
        <v>20</v>
      </c>
      <c r="E183" s="14">
        <v>9400</v>
      </c>
      <c r="F183" s="14"/>
      <c r="G183" s="14">
        <f>F183*D183</f>
        <v>0</v>
      </c>
    </row>
    <row r="184" spans="1:7">
      <c r="A184" s="19"/>
      <c r="B184" s="32"/>
      <c r="C184" s="13"/>
      <c r="D184" s="14"/>
      <c r="E184" s="14"/>
      <c r="F184" s="13"/>
    </row>
    <row r="185" spans="1:7" ht="362.25">
      <c r="A185" s="19" t="s">
        <v>24</v>
      </c>
      <c r="B185" s="41" t="s">
        <v>85</v>
      </c>
      <c r="C185" s="13"/>
      <c r="D185" s="14"/>
      <c r="E185" s="14"/>
      <c r="F185" s="13"/>
    </row>
    <row r="186" spans="1:7">
      <c r="A186" s="19"/>
      <c r="B186" s="22"/>
      <c r="C186" s="13" t="s">
        <v>33</v>
      </c>
      <c r="D186" s="14">
        <v>1</v>
      </c>
      <c r="E186" s="14">
        <v>3300</v>
      </c>
      <c r="F186" s="14"/>
      <c r="G186" s="14">
        <f>F186*D186</f>
        <v>0</v>
      </c>
    </row>
    <row r="187" spans="1:7">
      <c r="A187" s="19"/>
      <c r="B187" s="42"/>
      <c r="F187" s="3"/>
    </row>
    <row r="188" spans="1:7" ht="141.75">
      <c r="A188" s="19" t="s">
        <v>25</v>
      </c>
      <c r="B188" s="41" t="s">
        <v>86</v>
      </c>
      <c r="C188" s="13"/>
      <c r="D188" s="14"/>
      <c r="E188" s="14"/>
      <c r="F188" s="13"/>
    </row>
    <row r="189" spans="1:7">
      <c r="A189" s="19"/>
      <c r="B189" s="22"/>
      <c r="C189" s="13" t="s">
        <v>33</v>
      </c>
      <c r="D189" s="14">
        <v>1</v>
      </c>
      <c r="E189" s="14">
        <v>105</v>
      </c>
      <c r="F189" s="14"/>
      <c r="G189" s="14">
        <f>F189*D189</f>
        <v>0</v>
      </c>
    </row>
    <row r="190" spans="1:7">
      <c r="A190" s="19"/>
      <c r="F190" s="3"/>
    </row>
    <row r="191" spans="1:7" ht="315">
      <c r="A191" s="19" t="s">
        <v>49</v>
      </c>
      <c r="B191" s="41" t="s">
        <v>87</v>
      </c>
      <c r="C191" s="13"/>
      <c r="D191" s="14"/>
      <c r="E191" s="14"/>
      <c r="F191" s="13"/>
    </row>
    <row r="192" spans="1:7">
      <c r="A192" s="19"/>
      <c r="B192" s="22"/>
      <c r="C192" s="13" t="s">
        <v>33</v>
      </c>
      <c r="D192" s="14">
        <v>1</v>
      </c>
      <c r="E192" s="14">
        <v>1200</v>
      </c>
      <c r="F192" s="14"/>
      <c r="G192" s="14">
        <f>F192*D192</f>
        <v>0</v>
      </c>
    </row>
    <row r="193" spans="1:7">
      <c r="A193" s="19"/>
      <c r="B193" s="15"/>
      <c r="C193" s="13"/>
      <c r="D193" s="14"/>
      <c r="F193" s="3"/>
    </row>
    <row r="194" spans="1:7" ht="236.25">
      <c r="A194" s="19" t="s">
        <v>55</v>
      </c>
      <c r="B194" s="41" t="s">
        <v>88</v>
      </c>
      <c r="C194" s="13"/>
      <c r="D194" s="14"/>
      <c r="E194" s="14"/>
      <c r="F194" s="13"/>
    </row>
    <row r="195" spans="1:7">
      <c r="A195" s="19"/>
      <c r="B195" s="22"/>
      <c r="C195" s="13" t="s">
        <v>33</v>
      </c>
      <c r="D195" s="14">
        <v>1</v>
      </c>
      <c r="E195" s="14">
        <v>1300</v>
      </c>
      <c r="F195" s="14"/>
      <c r="G195" s="14">
        <f>F195*D195</f>
        <v>0</v>
      </c>
    </row>
    <row r="196" spans="1:7">
      <c r="A196" s="19"/>
      <c r="F196" s="3"/>
    </row>
    <row r="197" spans="1:7" ht="252">
      <c r="A197" s="19" t="s">
        <v>54</v>
      </c>
      <c r="B197" s="41" t="s">
        <v>89</v>
      </c>
      <c r="C197" s="13"/>
      <c r="D197" s="14"/>
      <c r="E197" s="14"/>
      <c r="F197" s="13"/>
    </row>
    <row r="198" spans="1:7">
      <c r="A198" s="19"/>
      <c r="B198" s="22"/>
      <c r="C198" s="13" t="s">
        <v>33</v>
      </c>
      <c r="D198" s="14">
        <v>1</v>
      </c>
      <c r="E198" s="14">
        <v>1300</v>
      </c>
      <c r="F198" s="14"/>
      <c r="G198" s="48">
        <f>F198*D198</f>
        <v>0</v>
      </c>
    </row>
    <row r="199" spans="1:7">
      <c r="A199" s="19"/>
      <c r="B199" s="36"/>
      <c r="C199" s="16" t="s">
        <v>90</v>
      </c>
      <c r="D199" s="17"/>
      <c r="E199" s="17"/>
      <c r="F199" s="17"/>
      <c r="G199" s="14">
        <f>SUM(G156:G198)</f>
        <v>0</v>
      </c>
    </row>
    <row r="200" spans="1:7">
      <c r="B200" s="26"/>
    </row>
    <row r="203" spans="1:7">
      <c r="A203" s="11"/>
      <c r="B203" s="35" t="s">
        <v>98</v>
      </c>
      <c r="C203" s="20" t="s">
        <v>2</v>
      </c>
      <c r="D203" s="21" t="s">
        <v>6</v>
      </c>
      <c r="E203" s="21" t="s">
        <v>3</v>
      </c>
      <c r="F203" s="21" t="s">
        <v>3</v>
      </c>
      <c r="G203" s="21" t="s">
        <v>4</v>
      </c>
    </row>
    <row r="205" spans="1:7">
      <c r="A205" s="23"/>
    </row>
    <row r="206" spans="1:7" ht="63">
      <c r="A206" s="19" t="s">
        <v>1</v>
      </c>
      <c r="B206" s="18" t="s">
        <v>45</v>
      </c>
      <c r="C206" s="13"/>
      <c r="D206" s="14"/>
      <c r="E206" s="14"/>
      <c r="F206" s="14"/>
      <c r="G206" s="14"/>
    </row>
    <row r="207" spans="1:7">
      <c r="A207" s="19"/>
      <c r="B207" s="18" t="s">
        <v>46</v>
      </c>
      <c r="C207" s="13"/>
      <c r="D207" s="14"/>
      <c r="E207" s="14"/>
      <c r="F207" s="14"/>
      <c r="G207" s="14"/>
    </row>
    <row r="208" spans="1:7" ht="18.75">
      <c r="A208" s="19"/>
      <c r="B208" s="15"/>
      <c r="C208" s="13" t="s">
        <v>99</v>
      </c>
      <c r="D208" s="14">
        <v>1000</v>
      </c>
      <c r="E208" s="14">
        <v>7.5</v>
      </c>
      <c r="F208" s="14"/>
      <c r="G208" s="14">
        <f>F208*D208</f>
        <v>0</v>
      </c>
    </row>
    <row r="209" spans="1:7">
      <c r="A209" s="23"/>
    </row>
    <row r="210" spans="1:7" ht="47.25">
      <c r="A210" s="19" t="s">
        <v>5</v>
      </c>
      <c r="B210" s="18" t="s">
        <v>59</v>
      </c>
      <c r="C210" s="13"/>
      <c r="D210" s="14"/>
      <c r="E210" s="14"/>
      <c r="F210" s="14"/>
      <c r="G210" s="14"/>
    </row>
    <row r="211" spans="1:7">
      <c r="A211" s="19"/>
      <c r="B211" s="15"/>
      <c r="C211" s="13"/>
      <c r="D211" s="14"/>
      <c r="E211" s="14"/>
      <c r="F211" s="14"/>
      <c r="G211" s="14"/>
    </row>
    <row r="212" spans="1:7" ht="18.75">
      <c r="A212" s="19"/>
      <c r="B212" s="15"/>
      <c r="C212" s="13" t="s">
        <v>100</v>
      </c>
      <c r="D212" s="14">
        <v>150</v>
      </c>
      <c r="E212" s="14">
        <v>75</v>
      </c>
      <c r="F212" s="14"/>
      <c r="G212" s="14">
        <f>F212*D212</f>
        <v>0</v>
      </c>
    </row>
    <row r="213" spans="1:7">
      <c r="A213" s="23"/>
    </row>
    <row r="214" spans="1:7">
      <c r="A214" s="19" t="s">
        <v>7</v>
      </c>
      <c r="B214" s="18" t="s">
        <v>101</v>
      </c>
      <c r="C214" s="13"/>
      <c r="D214" s="14"/>
      <c r="E214" s="14"/>
      <c r="F214" s="14"/>
      <c r="G214" s="14"/>
    </row>
    <row r="215" spans="1:7">
      <c r="A215" s="19"/>
      <c r="B215" s="18" t="s">
        <v>47</v>
      </c>
      <c r="C215" s="13"/>
      <c r="D215" s="14"/>
      <c r="E215" s="14"/>
      <c r="F215" s="14"/>
      <c r="G215" s="14"/>
    </row>
    <row r="216" spans="1:7">
      <c r="A216" s="19"/>
      <c r="B216" s="18" t="s">
        <v>48</v>
      </c>
      <c r="C216" s="13"/>
      <c r="D216" s="14"/>
      <c r="E216" s="14"/>
      <c r="F216" s="14"/>
      <c r="G216" s="14"/>
    </row>
    <row r="217" spans="1:7">
      <c r="A217" s="19"/>
      <c r="B217" s="15"/>
      <c r="C217" s="13"/>
      <c r="D217" s="14"/>
      <c r="E217" s="14"/>
      <c r="F217" s="14"/>
      <c r="G217" s="14"/>
    </row>
    <row r="218" spans="1:7" ht="18.75">
      <c r="A218" s="19"/>
      <c r="B218" s="15"/>
      <c r="C218" s="13" t="s">
        <v>102</v>
      </c>
      <c r="D218" s="14">
        <v>10.5</v>
      </c>
      <c r="E218" s="14">
        <v>495</v>
      </c>
      <c r="F218" s="14"/>
      <c r="G218" s="14">
        <f>F218*D218</f>
        <v>0</v>
      </c>
    </row>
    <row r="219" spans="1:7">
      <c r="A219" s="23"/>
    </row>
    <row r="220" spans="1:7" ht="31.5">
      <c r="A220" s="11" t="s">
        <v>9</v>
      </c>
      <c r="B220" s="15" t="s">
        <v>39</v>
      </c>
      <c r="C220" s="13"/>
      <c r="D220" s="14"/>
      <c r="E220" s="14"/>
      <c r="F220" s="14"/>
      <c r="G220" s="14"/>
    </row>
    <row r="221" spans="1:7">
      <c r="A221" s="11"/>
      <c r="B221" s="15"/>
      <c r="C221" s="13"/>
      <c r="D221" s="14"/>
      <c r="E221" s="14"/>
      <c r="F221" s="14"/>
      <c r="G221" s="14"/>
    </row>
    <row r="222" spans="1:7" ht="18.75">
      <c r="A222" s="11"/>
      <c r="B222" s="15"/>
      <c r="C222" s="13" t="s">
        <v>99</v>
      </c>
      <c r="D222" s="14">
        <v>1100</v>
      </c>
      <c r="E222" s="14">
        <v>75</v>
      </c>
      <c r="F222" s="14"/>
      <c r="G222" s="14">
        <f>F222*D222</f>
        <v>0</v>
      </c>
    </row>
    <row r="223" spans="1:7">
      <c r="A223" s="11"/>
      <c r="B223" s="15"/>
      <c r="C223" s="13"/>
      <c r="D223" s="14"/>
      <c r="E223" s="14"/>
      <c r="F223" s="14"/>
      <c r="G223" s="14"/>
    </row>
    <row r="224" spans="1:7" ht="31.5">
      <c r="A224" s="11" t="s">
        <v>11</v>
      </c>
      <c r="B224" s="15" t="s">
        <v>40</v>
      </c>
      <c r="C224" s="13"/>
      <c r="D224" s="14"/>
      <c r="E224" s="14"/>
      <c r="F224" s="14"/>
      <c r="G224" s="14"/>
    </row>
    <row r="225" spans="1:7">
      <c r="A225" s="11"/>
      <c r="B225" s="15"/>
      <c r="C225" s="13"/>
      <c r="D225" s="14"/>
      <c r="E225" s="14"/>
      <c r="F225" s="14"/>
      <c r="G225" s="14"/>
    </row>
    <row r="226" spans="1:7" ht="18.75">
      <c r="A226" s="11"/>
      <c r="B226" s="15"/>
      <c r="C226" s="13" t="s">
        <v>99</v>
      </c>
      <c r="D226" s="14">
        <v>1100</v>
      </c>
      <c r="E226" s="14">
        <v>22.5</v>
      </c>
      <c r="F226" s="14"/>
      <c r="G226" s="14">
        <f>F226*D226</f>
        <v>0</v>
      </c>
    </row>
    <row r="227" spans="1:7">
      <c r="A227" s="23"/>
    </row>
    <row r="228" spans="1:7" ht="66" customHeight="1">
      <c r="A228" s="19" t="s">
        <v>17</v>
      </c>
      <c r="B228" s="18" t="s">
        <v>361</v>
      </c>
      <c r="C228" s="13"/>
      <c r="D228" s="14"/>
      <c r="E228" s="45"/>
      <c r="F228" s="45"/>
      <c r="G228" s="45"/>
    </row>
    <row r="229" spans="1:7">
      <c r="A229" s="19"/>
      <c r="B229" s="15"/>
      <c r="C229" s="13"/>
      <c r="D229" s="14"/>
      <c r="E229" s="45"/>
      <c r="F229" s="45"/>
      <c r="G229" s="45"/>
    </row>
    <row r="230" spans="1:7" ht="18.75">
      <c r="A230" s="19"/>
      <c r="B230" s="15"/>
      <c r="C230" s="13" t="s">
        <v>100</v>
      </c>
      <c r="D230" s="14">
        <v>150</v>
      </c>
      <c r="E230" s="14">
        <v>675</v>
      </c>
      <c r="F230" s="14"/>
      <c r="G230" s="14">
        <f>F230*D230</f>
        <v>0</v>
      </c>
    </row>
    <row r="231" spans="1:7">
      <c r="A231" s="19"/>
      <c r="B231" s="15"/>
      <c r="C231" s="13"/>
      <c r="D231" s="14"/>
      <c r="E231" s="14"/>
      <c r="F231" s="14"/>
      <c r="G231" s="14"/>
    </row>
    <row r="232" spans="1:7" ht="63">
      <c r="A232" s="19" t="s">
        <v>18</v>
      </c>
      <c r="B232" s="15" t="s">
        <v>103</v>
      </c>
      <c r="C232" s="13"/>
      <c r="D232" s="14"/>
      <c r="E232" s="14"/>
      <c r="F232" s="14"/>
      <c r="G232" s="14"/>
    </row>
    <row r="233" spans="1:7">
      <c r="A233" s="19"/>
      <c r="B233" s="15"/>
      <c r="C233" s="13"/>
      <c r="D233" s="14"/>
      <c r="E233" s="14"/>
      <c r="F233" s="14"/>
      <c r="G233" s="14"/>
    </row>
    <row r="234" spans="1:7" ht="18.75">
      <c r="A234" s="19"/>
      <c r="B234" s="15"/>
      <c r="C234" s="13" t="s">
        <v>100</v>
      </c>
      <c r="D234" s="14">
        <v>7.8</v>
      </c>
      <c r="E234" s="14"/>
      <c r="F234" s="14"/>
      <c r="G234" s="14">
        <f>F234*D234</f>
        <v>0</v>
      </c>
    </row>
    <row r="235" spans="1:7">
      <c r="A235" s="19"/>
      <c r="B235" s="15"/>
      <c r="C235" s="13"/>
      <c r="D235" s="14"/>
      <c r="E235" s="14"/>
      <c r="F235" s="14"/>
      <c r="G235" s="14"/>
    </row>
    <row r="236" spans="1:7" ht="63">
      <c r="A236" s="19" t="s">
        <v>18</v>
      </c>
      <c r="B236" s="15" t="s">
        <v>104</v>
      </c>
      <c r="C236" s="13"/>
      <c r="D236" s="14"/>
      <c r="E236" s="14"/>
      <c r="F236" s="14"/>
      <c r="G236" s="14"/>
    </row>
    <row r="237" spans="1:7">
      <c r="A237" s="19"/>
      <c r="B237" s="15"/>
      <c r="C237" s="13"/>
      <c r="D237" s="14"/>
      <c r="E237" s="14"/>
      <c r="F237" s="14"/>
      <c r="G237" s="14"/>
    </row>
    <row r="238" spans="1:7" ht="18.75">
      <c r="A238" s="19"/>
      <c r="B238" s="15"/>
      <c r="C238" s="13" t="s">
        <v>100</v>
      </c>
      <c r="D238" s="14">
        <v>14.3</v>
      </c>
      <c r="E238" s="14"/>
      <c r="F238" s="14"/>
      <c r="G238" s="14">
        <f>F238*D238</f>
        <v>0</v>
      </c>
    </row>
    <row r="239" spans="1:7">
      <c r="A239" s="23"/>
    </row>
    <row r="240" spans="1:7" ht="78.75">
      <c r="A240" s="19" t="s">
        <v>19</v>
      </c>
      <c r="B240" s="15" t="s">
        <v>105</v>
      </c>
    </row>
    <row r="241" spans="1:7">
      <c r="A241" s="23"/>
      <c r="C241" s="13" t="s">
        <v>33</v>
      </c>
      <c r="D241" s="14">
        <v>1</v>
      </c>
      <c r="E241" s="14"/>
      <c r="F241" s="14"/>
      <c r="G241" s="14">
        <f>F241*D241</f>
        <v>0</v>
      </c>
    </row>
    <row r="242" spans="1:7">
      <c r="A242" s="23"/>
    </row>
    <row r="243" spans="1:7">
      <c r="A243" s="19" t="s">
        <v>20</v>
      </c>
      <c r="B243" s="15" t="s">
        <v>106</v>
      </c>
      <c r="C243" s="13"/>
      <c r="D243" s="14"/>
      <c r="E243" s="14"/>
      <c r="F243" s="14"/>
      <c r="G243" s="14"/>
    </row>
    <row r="244" spans="1:7">
      <c r="A244" s="19"/>
      <c r="B244" s="15"/>
      <c r="C244" s="13"/>
      <c r="D244" s="14"/>
      <c r="E244" s="14"/>
      <c r="F244" s="14"/>
      <c r="G244" s="14"/>
    </row>
    <row r="245" spans="1:7">
      <c r="A245" s="19"/>
      <c r="B245" s="15"/>
      <c r="C245" s="13" t="s">
        <v>33</v>
      </c>
      <c r="D245" s="14">
        <v>2</v>
      </c>
      <c r="E245" s="14"/>
      <c r="F245" s="14"/>
      <c r="G245" s="14">
        <f>F245*D245</f>
        <v>0</v>
      </c>
    </row>
    <row r="246" spans="1:7">
      <c r="A246" s="19"/>
      <c r="B246" s="15"/>
      <c r="C246" s="13"/>
      <c r="D246" s="14"/>
      <c r="E246" s="14"/>
      <c r="F246" s="14"/>
      <c r="G246" s="14"/>
    </row>
    <row r="247" spans="1:7" ht="31.5">
      <c r="A247" s="19" t="s">
        <v>23</v>
      </c>
      <c r="B247" s="15" t="s">
        <v>360</v>
      </c>
      <c r="C247" s="13"/>
      <c r="D247" s="14"/>
      <c r="E247" s="14"/>
      <c r="F247" s="14"/>
      <c r="G247" s="14"/>
    </row>
    <row r="248" spans="1:7">
      <c r="A248" s="19"/>
      <c r="B248" s="15"/>
      <c r="C248" s="13" t="s">
        <v>33</v>
      </c>
      <c r="D248" s="14">
        <v>1</v>
      </c>
      <c r="E248" s="14"/>
      <c r="F248" s="14"/>
      <c r="G248" s="14">
        <f>F248*D248</f>
        <v>0</v>
      </c>
    </row>
    <row r="249" spans="1:7">
      <c r="A249" s="19"/>
      <c r="B249" s="15"/>
      <c r="C249" s="13"/>
      <c r="D249" s="14"/>
      <c r="E249" s="14"/>
      <c r="F249" s="14"/>
      <c r="G249" s="14"/>
    </row>
    <row r="250" spans="1:7">
      <c r="A250" s="19"/>
      <c r="B250" s="15"/>
      <c r="C250" s="13"/>
      <c r="D250" s="14"/>
      <c r="E250" s="14"/>
      <c r="F250" s="14"/>
      <c r="G250" s="14"/>
    </row>
    <row r="251" spans="1:7">
      <c r="A251" s="19"/>
      <c r="B251" s="15"/>
      <c r="C251" s="13"/>
      <c r="D251" s="14"/>
      <c r="E251" s="14"/>
      <c r="F251" s="14"/>
      <c r="G251" s="14"/>
    </row>
    <row r="252" spans="1:7">
      <c r="A252" s="19"/>
      <c r="B252" s="36"/>
      <c r="C252" s="16" t="s">
        <v>38</v>
      </c>
      <c r="D252" s="17"/>
      <c r="E252" s="17"/>
      <c r="F252" s="17"/>
      <c r="G252" s="17">
        <f>SUM(G205:G251)</f>
        <v>0</v>
      </c>
    </row>
    <row r="254" spans="1:7">
      <c r="F254" s="14" t="s">
        <v>4</v>
      </c>
      <c r="G254" s="14">
        <f>G252+G199+G150+G118+G106+G92+G77+G35</f>
        <v>0</v>
      </c>
    </row>
    <row r="255" spans="1:7">
      <c r="F255" s="14" t="s">
        <v>36</v>
      </c>
      <c r="G255" s="14">
        <f>G254*0.25</f>
        <v>0</v>
      </c>
    </row>
    <row r="256" spans="1:7">
      <c r="F256" s="14" t="s">
        <v>37</v>
      </c>
      <c r="G256" s="14">
        <f>G255+G254</f>
        <v>0</v>
      </c>
    </row>
  </sheetData>
  <pageMargins left="0.98425196850393704" right="0.39370078740157483" top="0.74803149606299213" bottom="0.74803149606299213" header="0.31496062992125984" footer="0.31496062992125984"/>
  <pageSetup paperSize="9" scale="7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5"/>
  <sheetViews>
    <sheetView topLeftCell="A255" workbookViewId="0">
      <selection activeCell="E224" sqref="E224:E228"/>
    </sheetView>
  </sheetViews>
  <sheetFormatPr defaultRowHeight="15.75"/>
  <cols>
    <col min="1" max="1" width="3.85546875" style="60" customWidth="1"/>
    <col min="2" max="2" width="51.5703125" style="71" bestFit="1" customWidth="1"/>
    <col min="3" max="3" width="15" style="62" customWidth="1"/>
    <col min="4" max="4" width="12.7109375" style="63" customWidth="1"/>
    <col min="5" max="5" width="17.7109375" style="64" customWidth="1"/>
    <col min="6" max="6" width="17.85546875" style="64" bestFit="1" customWidth="1"/>
    <col min="7" max="8" width="9.140625" style="65"/>
    <col min="9" max="9" width="50.42578125" style="65" customWidth="1"/>
    <col min="10" max="16384" width="9.140625" style="65"/>
  </cols>
  <sheetData>
    <row r="1" spans="1:6" ht="20.25">
      <c r="B1" s="61" t="s">
        <v>109</v>
      </c>
    </row>
    <row r="3" spans="1:6">
      <c r="B3" s="66" t="s">
        <v>110</v>
      </c>
      <c r="C3" s="67" t="s">
        <v>2</v>
      </c>
      <c r="D3" s="68" t="s">
        <v>6</v>
      </c>
      <c r="E3" s="69" t="s">
        <v>3</v>
      </c>
      <c r="F3" s="69" t="s">
        <v>4</v>
      </c>
    </row>
    <row r="5" spans="1:6" ht="147" customHeight="1">
      <c r="A5" s="60" t="s">
        <v>1</v>
      </c>
      <c r="B5" s="70" t="s">
        <v>111</v>
      </c>
    </row>
    <row r="7" spans="1:6">
      <c r="C7" s="62" t="s">
        <v>112</v>
      </c>
      <c r="D7" s="63">
        <v>40</v>
      </c>
      <c r="F7" s="64">
        <f>D7*E7</f>
        <v>0</v>
      </c>
    </row>
    <row r="9" spans="1:6">
      <c r="B9" s="72"/>
      <c r="C9" s="73" t="s">
        <v>113</v>
      </c>
      <c r="D9" s="74"/>
      <c r="E9" s="75"/>
      <c r="F9" s="76">
        <f>SUM(F4:F8)</f>
        <v>0</v>
      </c>
    </row>
    <row r="12" spans="1:6">
      <c r="B12" s="66" t="s">
        <v>114</v>
      </c>
      <c r="C12" s="67" t="s">
        <v>2</v>
      </c>
      <c r="D12" s="68" t="s">
        <v>6</v>
      </c>
      <c r="E12" s="69" t="s">
        <v>3</v>
      </c>
      <c r="F12" s="69" t="s">
        <v>4</v>
      </c>
    </row>
    <row r="14" spans="1:6" ht="204.75">
      <c r="A14" s="60" t="s">
        <v>1</v>
      </c>
      <c r="B14" s="77" t="s">
        <v>115</v>
      </c>
    </row>
    <row r="16" spans="1:6" ht="18.75">
      <c r="C16" s="62" t="s">
        <v>116</v>
      </c>
      <c r="D16" s="63">
        <f>D7*1.5*0.6</f>
        <v>36</v>
      </c>
      <c r="F16" s="64">
        <f>D16*E16</f>
        <v>0</v>
      </c>
    </row>
    <row r="18" spans="1:6" ht="70.5" customHeight="1">
      <c r="A18" s="60" t="s">
        <v>5</v>
      </c>
      <c r="B18" s="77" t="s">
        <v>117</v>
      </c>
    </row>
    <row r="20" spans="1:6" ht="18.75">
      <c r="C20" s="62" t="s">
        <v>118</v>
      </c>
      <c r="D20" s="63">
        <f>D7*0.6</f>
        <v>24</v>
      </c>
      <c r="F20" s="64">
        <f>D20*E20</f>
        <v>0</v>
      </c>
    </row>
    <row r="22" spans="1:6" ht="149.25" customHeight="1">
      <c r="A22" s="60" t="s">
        <v>7</v>
      </c>
      <c r="B22" s="77" t="s">
        <v>119</v>
      </c>
    </row>
    <row r="24" spans="1:6" ht="18.75">
      <c r="C24" s="62" t="s">
        <v>116</v>
      </c>
      <c r="D24" s="63">
        <f>D7*0.6*0.3</f>
        <v>7.1999999999999993</v>
      </c>
      <c r="F24" s="64">
        <f>D24*E24</f>
        <v>0</v>
      </c>
    </row>
    <row r="26" spans="1:6" ht="305.25" customHeight="1">
      <c r="A26" s="60" t="s">
        <v>9</v>
      </c>
      <c r="B26" s="77" t="s">
        <v>120</v>
      </c>
    </row>
    <row r="28" spans="1:6" ht="18.75">
      <c r="C28" s="62" t="s">
        <v>116</v>
      </c>
      <c r="D28" s="63">
        <f>D7*0.6*1.1</f>
        <v>26.400000000000002</v>
      </c>
      <c r="F28" s="64">
        <f>D28*E28</f>
        <v>0</v>
      </c>
    </row>
    <row r="30" spans="1:6" ht="162.75" customHeight="1">
      <c r="A30" s="60" t="s">
        <v>11</v>
      </c>
      <c r="B30" s="78" t="s">
        <v>121</v>
      </c>
      <c r="C30" s="62" t="s">
        <v>116</v>
      </c>
      <c r="D30" s="63">
        <f>D16-D28</f>
        <v>9.5999999999999979</v>
      </c>
      <c r="F30" s="64">
        <f>D30*E30</f>
        <v>0</v>
      </c>
    </row>
    <row r="31" spans="1:6" ht="15.75" customHeight="1">
      <c r="B31" s="78"/>
    </row>
    <row r="32" spans="1:6">
      <c r="B32" s="72"/>
      <c r="C32" s="73" t="s">
        <v>12</v>
      </c>
      <c r="D32" s="74"/>
      <c r="E32" s="75"/>
      <c r="F32" s="76">
        <f>SUM(F14:F31)</f>
        <v>0</v>
      </c>
    </row>
    <row r="33" spans="1:6">
      <c r="B33" s="79"/>
      <c r="C33" s="80"/>
      <c r="D33" s="81"/>
      <c r="E33" s="82"/>
      <c r="F33" s="83"/>
    </row>
    <row r="35" spans="1:6">
      <c r="B35" s="84" t="s">
        <v>122</v>
      </c>
      <c r="C35" s="67" t="s">
        <v>2</v>
      </c>
      <c r="D35" s="68" t="s">
        <v>6</v>
      </c>
      <c r="E35" s="69" t="s">
        <v>3</v>
      </c>
      <c r="F35" s="69" t="s">
        <v>4</v>
      </c>
    </row>
    <row r="37" spans="1:6" ht="409.5">
      <c r="A37" s="60" t="s">
        <v>1</v>
      </c>
      <c r="B37" s="41" t="s">
        <v>123</v>
      </c>
    </row>
    <row r="38" spans="1:6" ht="164.25" customHeight="1">
      <c r="B38" s="85" t="s">
        <v>124</v>
      </c>
    </row>
    <row r="39" spans="1:6">
      <c r="C39" s="62" t="s">
        <v>33</v>
      </c>
      <c r="D39" s="63">
        <v>1</v>
      </c>
      <c r="F39" s="64">
        <f>D39*E39</f>
        <v>0</v>
      </c>
    </row>
    <row r="42" spans="1:6">
      <c r="B42" s="72"/>
      <c r="C42" s="73" t="s">
        <v>125</v>
      </c>
      <c r="D42" s="74"/>
      <c r="E42" s="75"/>
      <c r="F42" s="76">
        <f>SUM(F37:F41)</f>
        <v>0</v>
      </c>
    </row>
    <row r="45" spans="1:6">
      <c r="B45" s="86" t="s">
        <v>126</v>
      </c>
      <c r="C45" s="87" t="s">
        <v>2</v>
      </c>
      <c r="D45" s="88" t="s">
        <v>6</v>
      </c>
      <c r="E45" s="89" t="s">
        <v>3</v>
      </c>
      <c r="F45" s="89" t="s">
        <v>4</v>
      </c>
    </row>
    <row r="48" spans="1:6" ht="166.5" customHeight="1">
      <c r="A48" s="60" t="s">
        <v>1</v>
      </c>
      <c r="B48" s="90" t="s">
        <v>127</v>
      </c>
    </row>
    <row r="50" spans="2:6">
      <c r="B50" s="91" t="s">
        <v>128</v>
      </c>
      <c r="C50" s="92" t="s">
        <v>112</v>
      </c>
      <c r="D50" s="63">
        <v>34</v>
      </c>
      <c r="F50" s="64">
        <f>D50*E50</f>
        <v>0</v>
      </c>
    </row>
    <row r="51" spans="2:6">
      <c r="B51" s="93" t="s">
        <v>129</v>
      </c>
      <c r="C51" s="62" t="s">
        <v>112</v>
      </c>
      <c r="D51" s="63">
        <v>6</v>
      </c>
      <c r="F51" s="64">
        <f>D51*E51</f>
        <v>0</v>
      </c>
    </row>
    <row r="53" spans="2:6">
      <c r="B53" s="94" t="s">
        <v>130</v>
      </c>
    </row>
    <row r="54" spans="2:6">
      <c r="B54" s="95"/>
    </row>
    <row r="55" spans="2:6">
      <c r="B55" s="95" t="s">
        <v>131</v>
      </c>
    </row>
    <row r="56" spans="2:6">
      <c r="B56" s="93" t="s">
        <v>129</v>
      </c>
      <c r="C56" s="62" t="s">
        <v>33</v>
      </c>
      <c r="D56" s="63">
        <v>2</v>
      </c>
      <c r="F56" s="64">
        <f>D56*E56</f>
        <v>0</v>
      </c>
    </row>
    <row r="58" spans="2:6">
      <c r="B58" s="95" t="s">
        <v>132</v>
      </c>
    </row>
    <row r="59" spans="2:6">
      <c r="B59" s="93" t="s">
        <v>129</v>
      </c>
      <c r="C59" s="62" t="s">
        <v>33</v>
      </c>
      <c r="D59" s="63">
        <v>2</v>
      </c>
      <c r="F59" s="64">
        <f>D59*E59</f>
        <v>0</v>
      </c>
    </row>
    <row r="60" spans="2:6">
      <c r="B60" s="93"/>
    </row>
    <row r="61" spans="2:6">
      <c r="B61" s="95" t="s">
        <v>200</v>
      </c>
    </row>
    <row r="62" spans="2:6">
      <c r="B62" s="93" t="s">
        <v>129</v>
      </c>
      <c r="C62" s="62" t="s">
        <v>33</v>
      </c>
      <c r="D62" s="63">
        <v>2</v>
      </c>
      <c r="F62" s="64">
        <f>D62*E62</f>
        <v>0</v>
      </c>
    </row>
    <row r="63" spans="2:6">
      <c r="B63" s="93"/>
    </row>
    <row r="64" spans="2:6">
      <c r="B64" s="95" t="s">
        <v>133</v>
      </c>
    </row>
    <row r="65" spans="1:9">
      <c r="B65" s="91" t="s">
        <v>134</v>
      </c>
      <c r="C65" s="62" t="s">
        <v>33</v>
      </c>
      <c r="D65" s="63">
        <v>1</v>
      </c>
      <c r="F65" s="64">
        <f>D65*E65</f>
        <v>0</v>
      </c>
    </row>
    <row r="67" spans="1:9">
      <c r="B67" s="95" t="s">
        <v>135</v>
      </c>
    </row>
    <row r="68" spans="1:9">
      <c r="B68" s="91" t="s">
        <v>134</v>
      </c>
      <c r="C68" s="62" t="s">
        <v>33</v>
      </c>
      <c r="D68" s="63">
        <v>1</v>
      </c>
      <c r="F68" s="64">
        <f>D68*E68</f>
        <v>0</v>
      </c>
    </row>
    <row r="70" spans="1:9">
      <c r="B70" s="95" t="s">
        <v>136</v>
      </c>
    </row>
    <row r="71" spans="1:9">
      <c r="B71" s="91" t="s">
        <v>134</v>
      </c>
      <c r="C71" s="62" t="s">
        <v>33</v>
      </c>
      <c r="D71" s="63">
        <v>2</v>
      </c>
      <c r="F71" s="64">
        <f>D71*E71</f>
        <v>0</v>
      </c>
    </row>
    <row r="73" spans="1:9" ht="34.5" customHeight="1">
      <c r="B73" s="96" t="s">
        <v>137</v>
      </c>
    </row>
    <row r="74" spans="1:9">
      <c r="B74" s="91" t="s">
        <v>134</v>
      </c>
      <c r="C74" s="62" t="s">
        <v>33</v>
      </c>
      <c r="D74" s="63">
        <v>1</v>
      </c>
      <c r="F74" s="64">
        <f>D74*E74</f>
        <v>0</v>
      </c>
    </row>
    <row r="76" spans="1:9" ht="17.25" customHeight="1">
      <c r="B76" s="96" t="s">
        <v>138</v>
      </c>
    </row>
    <row r="77" spans="1:9">
      <c r="B77" s="91" t="s">
        <v>134</v>
      </c>
      <c r="C77" s="62" t="s">
        <v>112</v>
      </c>
      <c r="D77" s="63">
        <v>2.5</v>
      </c>
      <c r="F77" s="64">
        <f>D77*E77</f>
        <v>0</v>
      </c>
      <c r="I77" s="128"/>
    </row>
    <row r="79" spans="1:9" ht="41.25" customHeight="1">
      <c r="A79" s="60" t="s">
        <v>5</v>
      </c>
      <c r="B79" s="96" t="s">
        <v>139</v>
      </c>
    </row>
    <row r="80" spans="1:9">
      <c r="C80" s="62" t="s">
        <v>112</v>
      </c>
      <c r="D80" s="63">
        <f>D50+D51</f>
        <v>40</v>
      </c>
      <c r="F80" s="64">
        <f>D80*E80</f>
        <v>0</v>
      </c>
      <c r="I80" s="128"/>
    </row>
    <row r="83" spans="1:6">
      <c r="B83" s="72"/>
      <c r="C83" s="73" t="s">
        <v>140</v>
      </c>
      <c r="D83" s="74"/>
      <c r="E83" s="75"/>
      <c r="F83" s="76">
        <f>SUM(F48:F82)</f>
        <v>0</v>
      </c>
    </row>
    <row r="87" spans="1:6">
      <c r="B87" s="84" t="s">
        <v>141</v>
      </c>
      <c r="C87" s="67" t="s">
        <v>2</v>
      </c>
      <c r="D87" s="68" t="s">
        <v>6</v>
      </c>
      <c r="E87" s="69" t="s">
        <v>3</v>
      </c>
      <c r="F87" s="69" t="s">
        <v>4</v>
      </c>
    </row>
    <row r="89" spans="1:6" ht="129" customHeight="1">
      <c r="A89" s="60" t="s">
        <v>1</v>
      </c>
      <c r="B89" s="96" t="s">
        <v>142</v>
      </c>
    </row>
    <row r="90" spans="1:6">
      <c r="B90" s="91" t="s">
        <v>128</v>
      </c>
      <c r="C90" s="92" t="s">
        <v>112</v>
      </c>
      <c r="D90" s="63">
        <v>6</v>
      </c>
      <c r="F90" s="64">
        <f>D90*E90</f>
        <v>0</v>
      </c>
    </row>
    <row r="92" spans="1:6">
      <c r="A92" s="60" t="s">
        <v>5</v>
      </c>
      <c r="B92" s="96" t="s">
        <v>143</v>
      </c>
    </row>
    <row r="93" spans="1:6">
      <c r="B93" s="91" t="s">
        <v>134</v>
      </c>
      <c r="C93" s="92" t="s">
        <v>33</v>
      </c>
      <c r="D93" s="63">
        <v>1</v>
      </c>
      <c r="F93" s="64">
        <f>D93*E93</f>
        <v>0</v>
      </c>
    </row>
    <row r="95" spans="1:6" ht="39" customHeight="1">
      <c r="A95" s="60" t="s">
        <v>7</v>
      </c>
      <c r="B95" s="96" t="s">
        <v>144</v>
      </c>
    </row>
    <row r="96" spans="1:6">
      <c r="B96" s="91"/>
      <c r="C96" s="92" t="s">
        <v>145</v>
      </c>
      <c r="D96" s="63">
        <v>1</v>
      </c>
      <c r="F96" s="64">
        <f>D96*E96</f>
        <v>0</v>
      </c>
    </row>
    <row r="98" spans="1:6" ht="35.25" customHeight="1">
      <c r="A98" s="60" t="s">
        <v>9</v>
      </c>
      <c r="B98" s="96" t="s">
        <v>146</v>
      </c>
    </row>
    <row r="99" spans="1:6">
      <c r="B99" s="91"/>
      <c r="C99" s="92" t="s">
        <v>112</v>
      </c>
      <c r="D99" s="63">
        <v>6</v>
      </c>
      <c r="F99" s="64">
        <f>D99*E99</f>
        <v>0</v>
      </c>
    </row>
    <row r="101" spans="1:6">
      <c r="A101" s="60" t="s">
        <v>11</v>
      </c>
      <c r="B101" s="96" t="s">
        <v>147</v>
      </c>
    </row>
    <row r="102" spans="1:6">
      <c r="B102" s="91"/>
      <c r="C102" s="92" t="s">
        <v>112</v>
      </c>
      <c r="D102" s="63">
        <v>6</v>
      </c>
      <c r="F102" s="64">
        <f>D102*E102</f>
        <v>0</v>
      </c>
    </row>
    <row r="105" spans="1:6">
      <c r="B105" s="72"/>
      <c r="C105" s="73" t="s">
        <v>148</v>
      </c>
      <c r="D105" s="74"/>
      <c r="E105" s="75"/>
      <c r="F105" s="76">
        <f>SUM(F89:F104)</f>
        <v>0</v>
      </c>
    </row>
    <row r="106" spans="1:6" ht="16.5" thickBot="1"/>
    <row r="107" spans="1:6" ht="16.5" thickTop="1">
      <c r="B107" s="97"/>
      <c r="C107" s="98"/>
      <c r="D107" s="99"/>
      <c r="E107" s="100"/>
      <c r="F107" s="101"/>
    </row>
    <row r="108" spans="1:6" ht="20.25">
      <c r="B108" s="102" t="s">
        <v>149</v>
      </c>
      <c r="C108" s="103"/>
      <c r="D108" s="81"/>
      <c r="E108" s="82"/>
      <c r="F108" s="104"/>
    </row>
    <row r="109" spans="1:6">
      <c r="B109" s="105"/>
      <c r="C109" s="103"/>
      <c r="D109" s="81"/>
      <c r="E109" s="82"/>
      <c r="F109" s="104"/>
    </row>
    <row r="110" spans="1:6">
      <c r="B110" s="105" t="s">
        <v>110</v>
      </c>
      <c r="C110" s="103"/>
      <c r="D110" s="81"/>
      <c r="E110" s="82"/>
      <c r="F110" s="104">
        <f>F9</f>
        <v>0</v>
      </c>
    </row>
    <row r="111" spans="1:6">
      <c r="B111" s="105" t="s">
        <v>114</v>
      </c>
      <c r="C111" s="103"/>
      <c r="D111" s="81"/>
      <c r="E111" s="82"/>
      <c r="F111" s="104">
        <f>F32</f>
        <v>0</v>
      </c>
    </row>
    <row r="112" spans="1:6">
      <c r="B112" s="105" t="s">
        <v>122</v>
      </c>
      <c r="C112" s="103"/>
      <c r="D112" s="81"/>
      <c r="E112" s="82"/>
      <c r="F112" s="104">
        <f>F42</f>
        <v>0</v>
      </c>
    </row>
    <row r="113" spans="1:6">
      <c r="B113" s="105" t="s">
        <v>150</v>
      </c>
      <c r="C113" s="103"/>
      <c r="D113" s="81"/>
      <c r="E113" s="82"/>
      <c r="F113" s="104">
        <f>F83</f>
        <v>0</v>
      </c>
    </row>
    <row r="114" spans="1:6">
      <c r="B114" s="105" t="s">
        <v>141</v>
      </c>
      <c r="C114" s="103"/>
      <c r="D114" s="81"/>
      <c r="E114" s="82"/>
      <c r="F114" s="104">
        <f>F105</f>
        <v>0</v>
      </c>
    </row>
    <row r="115" spans="1:6">
      <c r="B115" s="105"/>
      <c r="C115" s="103"/>
      <c r="D115" s="81"/>
      <c r="E115" s="82"/>
      <c r="F115" s="104"/>
    </row>
    <row r="116" spans="1:6" ht="20.25">
      <c r="B116" s="102" t="s">
        <v>151</v>
      </c>
      <c r="C116" s="106"/>
      <c r="D116" s="107"/>
      <c r="E116" s="108"/>
      <c r="F116" s="109">
        <f>SUM(F110:F114)</f>
        <v>0</v>
      </c>
    </row>
    <row r="117" spans="1:6">
      <c r="B117" s="105"/>
      <c r="C117" s="103"/>
      <c r="D117" s="81"/>
      <c r="E117" s="82"/>
      <c r="F117" s="104"/>
    </row>
    <row r="118" spans="1:6" ht="16.5" thickBot="1">
      <c r="B118" s="110"/>
      <c r="C118" s="111"/>
      <c r="D118" s="112"/>
      <c r="E118" s="113"/>
      <c r="F118" s="114"/>
    </row>
    <row r="119" spans="1:6" ht="16.5" thickTop="1"/>
    <row r="121" spans="1:6" ht="20.25">
      <c r="B121" s="61" t="s">
        <v>152</v>
      </c>
    </row>
    <row r="123" spans="1:6" ht="85.5" customHeight="1">
      <c r="A123" s="60" t="s">
        <v>1</v>
      </c>
      <c r="B123" s="96" t="s">
        <v>153</v>
      </c>
    </row>
    <row r="124" spans="1:6">
      <c r="B124" s="115"/>
      <c r="C124" s="62" t="s">
        <v>154</v>
      </c>
      <c r="D124" s="63">
        <v>1</v>
      </c>
      <c r="F124" s="64">
        <f>D124*E124</f>
        <v>0</v>
      </c>
    </row>
    <row r="126" spans="1:6" ht="100.5" customHeight="1">
      <c r="A126" s="60" t="s">
        <v>5</v>
      </c>
      <c r="B126" s="96" t="s">
        <v>155</v>
      </c>
    </row>
    <row r="127" spans="1:6">
      <c r="B127" s="115"/>
      <c r="C127" s="62" t="s">
        <v>154</v>
      </c>
      <c r="D127" s="63">
        <v>1</v>
      </c>
      <c r="F127" s="64">
        <f>D127*E127</f>
        <v>0</v>
      </c>
    </row>
    <row r="129" spans="2:6">
      <c r="B129" s="72"/>
      <c r="C129" s="73" t="s">
        <v>156</v>
      </c>
      <c r="D129" s="74"/>
      <c r="E129" s="75"/>
      <c r="F129" s="76">
        <f>SUM(F123:F128)</f>
        <v>0</v>
      </c>
    </row>
    <row r="131" spans="2:6" ht="16.5" thickBot="1"/>
    <row r="132" spans="2:6" ht="16.5" thickTop="1">
      <c r="B132" s="97"/>
      <c r="C132" s="98"/>
      <c r="D132" s="99"/>
      <c r="E132" s="100"/>
      <c r="F132" s="101"/>
    </row>
    <row r="133" spans="2:6" ht="20.25">
      <c r="B133" s="102" t="s">
        <v>157</v>
      </c>
      <c r="C133" s="103"/>
      <c r="D133" s="81"/>
      <c r="E133" s="82"/>
      <c r="F133" s="104"/>
    </row>
    <row r="134" spans="2:6">
      <c r="B134" s="105"/>
      <c r="C134" s="103"/>
      <c r="D134" s="81"/>
      <c r="E134" s="82"/>
      <c r="F134" s="104"/>
    </row>
    <row r="135" spans="2:6">
      <c r="B135" s="105"/>
      <c r="C135" s="103"/>
      <c r="D135" s="81"/>
      <c r="E135" s="82"/>
      <c r="F135" s="104"/>
    </row>
    <row r="136" spans="2:6" ht="20.25">
      <c r="B136" s="102" t="s">
        <v>158</v>
      </c>
      <c r="C136" s="106"/>
      <c r="D136" s="107"/>
      <c r="E136" s="108"/>
      <c r="F136" s="116">
        <f>F129</f>
        <v>0</v>
      </c>
    </row>
    <row r="137" spans="2:6">
      <c r="B137" s="105"/>
      <c r="C137" s="103"/>
      <c r="D137" s="81"/>
      <c r="E137" s="82"/>
      <c r="F137" s="104"/>
    </row>
    <row r="138" spans="2:6" ht="16.5" thickBot="1">
      <c r="B138" s="110"/>
      <c r="C138" s="111"/>
      <c r="D138" s="112"/>
      <c r="E138" s="113"/>
      <c r="F138" s="114"/>
    </row>
    <row r="139" spans="2:6" ht="16.5" thickTop="1"/>
    <row r="142" spans="2:6" ht="20.25">
      <c r="B142" s="61" t="s">
        <v>159</v>
      </c>
    </row>
    <row r="143" spans="2:6" ht="20.25">
      <c r="B143" s="61"/>
    </row>
    <row r="144" spans="2:6">
      <c r="B144" s="117" t="s">
        <v>160</v>
      </c>
    </row>
    <row r="146" spans="1:6">
      <c r="B146" s="66" t="s">
        <v>161</v>
      </c>
      <c r="C146" s="67" t="s">
        <v>2</v>
      </c>
      <c r="D146" s="68" t="s">
        <v>6</v>
      </c>
      <c r="E146" s="69" t="s">
        <v>3</v>
      </c>
      <c r="F146" s="69" t="s">
        <v>4</v>
      </c>
    </row>
    <row r="148" spans="1:6" ht="154.5" customHeight="1">
      <c r="A148" s="60" t="s">
        <v>1</v>
      </c>
      <c r="B148" s="96" t="s">
        <v>162</v>
      </c>
    </row>
    <row r="149" spans="1:6">
      <c r="C149" s="62" t="s">
        <v>112</v>
      </c>
      <c r="D149" s="63">
        <v>60</v>
      </c>
      <c r="F149" s="64">
        <f>D149*E149</f>
        <v>0</v>
      </c>
    </row>
    <row r="151" spans="1:6">
      <c r="B151" s="72"/>
      <c r="C151" s="73" t="s">
        <v>113</v>
      </c>
      <c r="D151" s="74"/>
      <c r="E151" s="75"/>
      <c r="F151" s="76">
        <f>SUM(F147:F150)</f>
        <v>0</v>
      </c>
    </row>
    <row r="154" spans="1:6">
      <c r="B154" s="66" t="s">
        <v>163</v>
      </c>
      <c r="C154" s="67" t="s">
        <v>2</v>
      </c>
      <c r="D154" s="68" t="s">
        <v>6</v>
      </c>
      <c r="E154" s="69" t="s">
        <v>3</v>
      </c>
      <c r="F154" s="69" t="s">
        <v>4</v>
      </c>
    </row>
    <row r="156" spans="1:6" ht="248.25" customHeight="1">
      <c r="A156" s="60" t="s">
        <v>1</v>
      </c>
      <c r="B156" s="96" t="s">
        <v>164</v>
      </c>
    </row>
    <row r="157" spans="1:6" ht="18.75">
      <c r="C157" s="62" t="s">
        <v>116</v>
      </c>
      <c r="D157" s="63">
        <v>185</v>
      </c>
      <c r="F157" s="64">
        <f>D157*E157</f>
        <v>0</v>
      </c>
    </row>
    <row r="159" spans="1:6" ht="69.75" customHeight="1">
      <c r="A159" s="60" t="s">
        <v>5</v>
      </c>
      <c r="B159" s="96" t="s">
        <v>165</v>
      </c>
    </row>
    <row r="160" spans="1:6" ht="18.75">
      <c r="C160" s="62" t="s">
        <v>118</v>
      </c>
      <c r="D160" s="63">
        <f>D149*0.8</f>
        <v>48</v>
      </c>
      <c r="F160" s="64">
        <f>D160*E160</f>
        <v>0</v>
      </c>
    </row>
    <row r="162" spans="1:6" ht="42.75" customHeight="1">
      <c r="A162" s="60" t="s">
        <v>7</v>
      </c>
      <c r="B162" s="96" t="s">
        <v>166</v>
      </c>
    </row>
    <row r="163" spans="1:6" ht="18.75">
      <c r="C163" s="62" t="s">
        <v>116</v>
      </c>
      <c r="D163" s="63">
        <f>D149*0.1*0.8</f>
        <v>4.8000000000000007</v>
      </c>
      <c r="F163" s="64">
        <f>D163*E163</f>
        <v>0</v>
      </c>
    </row>
    <row r="165" spans="1:6" ht="94.5">
      <c r="A165" s="60" t="s">
        <v>9</v>
      </c>
      <c r="B165" s="96" t="s">
        <v>167</v>
      </c>
    </row>
    <row r="166" spans="1:6" ht="18.75">
      <c r="C166" s="62" t="s">
        <v>116</v>
      </c>
      <c r="D166" s="63">
        <f>D149*0.8*1.4</f>
        <v>67.199999999999989</v>
      </c>
      <c r="F166" s="64">
        <f>D166*E166</f>
        <v>0</v>
      </c>
    </row>
    <row r="168" spans="1:6" ht="63">
      <c r="A168" s="60" t="s">
        <v>11</v>
      </c>
      <c r="B168" s="96" t="s">
        <v>168</v>
      </c>
    </row>
    <row r="169" spans="1:6" ht="18.75">
      <c r="C169" s="62" t="s">
        <v>116</v>
      </c>
      <c r="D169" s="63">
        <f>D157-D166</f>
        <v>117.80000000000001</v>
      </c>
      <c r="F169" s="64">
        <f>D169*E169</f>
        <v>0</v>
      </c>
    </row>
    <row r="171" spans="1:6">
      <c r="B171" s="72"/>
      <c r="C171" s="73" t="s">
        <v>12</v>
      </c>
      <c r="D171" s="74"/>
      <c r="E171" s="75"/>
      <c r="F171" s="76">
        <f>SUM(F155:F170)</f>
        <v>0</v>
      </c>
    </row>
    <row r="174" spans="1:6">
      <c r="B174" s="66" t="s">
        <v>169</v>
      </c>
      <c r="C174" s="67" t="s">
        <v>2</v>
      </c>
      <c r="D174" s="68" t="s">
        <v>6</v>
      </c>
      <c r="E174" s="69" t="s">
        <v>3</v>
      </c>
      <c r="F174" s="69" t="s">
        <v>4</v>
      </c>
    </row>
    <row r="176" spans="1:6" ht="393.75">
      <c r="A176" s="60" t="s">
        <v>1</v>
      </c>
      <c r="B176" s="118" t="s">
        <v>170</v>
      </c>
    </row>
    <row r="177" spans="1:6" ht="132" customHeight="1">
      <c r="B177" s="118" t="s">
        <v>171</v>
      </c>
      <c r="C177" s="62" t="s">
        <v>33</v>
      </c>
      <c r="D177" s="63">
        <v>1</v>
      </c>
      <c r="F177" s="64">
        <f>D177*E177</f>
        <v>0</v>
      </c>
    </row>
    <row r="179" spans="1:6" ht="119.25" customHeight="1">
      <c r="A179" s="60" t="s">
        <v>5</v>
      </c>
      <c r="B179" s="96" t="s">
        <v>172</v>
      </c>
    </row>
    <row r="180" spans="1:6">
      <c r="C180" s="62" t="s">
        <v>154</v>
      </c>
      <c r="D180" s="63">
        <v>5</v>
      </c>
      <c r="F180" s="64">
        <f>D180*E180</f>
        <v>0</v>
      </c>
    </row>
    <row r="183" spans="1:6">
      <c r="B183" s="72"/>
      <c r="C183" s="73" t="s">
        <v>125</v>
      </c>
      <c r="D183" s="74"/>
      <c r="E183" s="75"/>
      <c r="F183" s="76">
        <f>SUM(F175:F182)</f>
        <v>0</v>
      </c>
    </row>
    <row r="186" spans="1:6">
      <c r="B186" s="66" t="s">
        <v>173</v>
      </c>
      <c r="C186" s="67" t="s">
        <v>2</v>
      </c>
      <c r="D186" s="68" t="s">
        <v>6</v>
      </c>
      <c r="E186" s="69" t="s">
        <v>3</v>
      </c>
      <c r="F186" s="69" t="s">
        <v>4</v>
      </c>
    </row>
    <row r="188" spans="1:6" ht="78.75">
      <c r="A188" s="60" t="s">
        <v>1</v>
      </c>
      <c r="B188" s="96" t="s">
        <v>174</v>
      </c>
    </row>
    <row r="189" spans="1:6">
      <c r="B189" s="93" t="s">
        <v>175</v>
      </c>
      <c r="C189" s="62" t="s">
        <v>112</v>
      </c>
      <c r="D189" s="63">
        <v>3</v>
      </c>
      <c r="F189" s="64">
        <f>D189*E189</f>
        <v>0</v>
      </c>
    </row>
    <row r="190" spans="1:6">
      <c r="B190" s="93" t="s">
        <v>176</v>
      </c>
      <c r="C190" s="62" t="s">
        <v>112</v>
      </c>
      <c r="D190" s="63">
        <v>55</v>
      </c>
      <c r="F190" s="64">
        <f>D190*E190</f>
        <v>0</v>
      </c>
    </row>
    <row r="192" spans="1:6" ht="220.5">
      <c r="A192" s="60" t="s">
        <v>5</v>
      </c>
      <c r="B192" s="96" t="s">
        <v>177</v>
      </c>
    </row>
    <row r="193" spans="1:6">
      <c r="B193" s="91"/>
      <c r="C193" s="62" t="s">
        <v>33</v>
      </c>
      <c r="D193" s="63">
        <v>1</v>
      </c>
      <c r="F193" s="64">
        <f>D193*E193</f>
        <v>0</v>
      </c>
    </row>
    <row r="195" spans="1:6" ht="57" customHeight="1">
      <c r="A195" s="60" t="s">
        <v>7</v>
      </c>
      <c r="B195" s="96" t="s">
        <v>178</v>
      </c>
    </row>
    <row r="196" spans="1:6">
      <c r="B196" s="91"/>
      <c r="C196" s="62" t="s">
        <v>112</v>
      </c>
      <c r="D196" s="63">
        <v>125</v>
      </c>
      <c r="F196" s="64">
        <f>D196*E196</f>
        <v>0</v>
      </c>
    </row>
    <row r="198" spans="1:6">
      <c r="B198" s="72"/>
      <c r="C198" s="73" t="s">
        <v>179</v>
      </c>
      <c r="D198" s="74"/>
      <c r="E198" s="75"/>
      <c r="F198" s="76">
        <f>SUM(F187:F197)</f>
        <v>0</v>
      </c>
    </row>
    <row r="200" spans="1:6" ht="16.5" thickBot="1"/>
    <row r="201" spans="1:6" ht="16.5" thickTop="1">
      <c r="B201" s="97"/>
      <c r="C201" s="98"/>
      <c r="D201" s="99"/>
      <c r="E201" s="100"/>
      <c r="F201" s="101"/>
    </row>
    <row r="202" spans="1:6" ht="37.5">
      <c r="B202" s="119" t="s">
        <v>180</v>
      </c>
      <c r="C202" s="103"/>
      <c r="D202" s="81"/>
      <c r="E202" s="82"/>
      <c r="F202" s="104"/>
    </row>
    <row r="203" spans="1:6">
      <c r="B203" s="105"/>
      <c r="C203" s="103"/>
      <c r="D203" s="81"/>
      <c r="E203" s="82"/>
      <c r="F203" s="104"/>
    </row>
    <row r="204" spans="1:6">
      <c r="B204" s="105" t="s">
        <v>110</v>
      </c>
      <c r="C204" s="103"/>
      <c r="D204" s="81"/>
      <c r="E204" s="82"/>
      <c r="F204" s="104">
        <f>F151</f>
        <v>0</v>
      </c>
    </row>
    <row r="205" spans="1:6">
      <c r="B205" s="105" t="s">
        <v>114</v>
      </c>
      <c r="C205" s="103"/>
      <c r="D205" s="81"/>
      <c r="E205" s="82"/>
      <c r="F205" s="104">
        <f>F171</f>
        <v>0</v>
      </c>
    </row>
    <row r="206" spans="1:6">
      <c r="B206" s="105" t="s">
        <v>122</v>
      </c>
      <c r="C206" s="103"/>
      <c r="D206" s="81"/>
      <c r="E206" s="82"/>
      <c r="F206" s="104">
        <f>F183</f>
        <v>0</v>
      </c>
    </row>
    <row r="207" spans="1:6">
      <c r="B207" s="105" t="s">
        <v>181</v>
      </c>
      <c r="C207" s="103"/>
      <c r="D207" s="81"/>
      <c r="E207" s="82"/>
      <c r="F207" s="104">
        <f>F198</f>
        <v>0</v>
      </c>
    </row>
    <row r="208" spans="1:6">
      <c r="B208" s="105"/>
      <c r="C208" s="103"/>
      <c r="D208" s="81"/>
      <c r="E208" s="82"/>
      <c r="F208" s="104"/>
    </row>
    <row r="209" spans="1:6" ht="37.5">
      <c r="B209" s="119" t="s">
        <v>182</v>
      </c>
      <c r="C209" s="106"/>
      <c r="D209" s="107"/>
      <c r="E209" s="108"/>
      <c r="F209" s="116">
        <f>SUM(F204:F207)</f>
        <v>0</v>
      </c>
    </row>
    <row r="210" spans="1:6">
      <c r="B210" s="105"/>
      <c r="C210" s="103"/>
      <c r="D210" s="81"/>
      <c r="E210" s="82"/>
      <c r="F210" s="104"/>
    </row>
    <row r="211" spans="1:6" ht="16.5" thickBot="1">
      <c r="B211" s="110"/>
      <c r="C211" s="111"/>
      <c r="D211" s="112"/>
      <c r="E211" s="113"/>
      <c r="F211" s="114"/>
    </row>
    <row r="212" spans="1:6" ht="16.5" thickTop="1"/>
    <row r="215" spans="1:6">
      <c r="B215" s="117" t="s">
        <v>183</v>
      </c>
    </row>
    <row r="217" spans="1:6" ht="78.75">
      <c r="A217" s="60" t="s">
        <v>1</v>
      </c>
      <c r="B217" s="96" t="s">
        <v>174</v>
      </c>
    </row>
    <row r="218" spans="1:6">
      <c r="B218" s="93" t="s">
        <v>184</v>
      </c>
      <c r="C218" s="62" t="s">
        <v>112</v>
      </c>
      <c r="D218" s="63">
        <v>2</v>
      </c>
      <c r="F218" s="64">
        <f>D218*E218</f>
        <v>0</v>
      </c>
    </row>
    <row r="219" spans="1:6">
      <c r="B219" s="93" t="s">
        <v>185</v>
      </c>
      <c r="C219" s="62" t="s">
        <v>112</v>
      </c>
      <c r="D219" s="63">
        <v>2</v>
      </c>
      <c r="F219" s="64">
        <f>D219*E219</f>
        <v>0</v>
      </c>
    </row>
    <row r="221" spans="1:6" ht="63">
      <c r="A221" s="60" t="s">
        <v>5</v>
      </c>
      <c r="B221" s="96" t="s">
        <v>186</v>
      </c>
    </row>
    <row r="222" spans="1:6">
      <c r="B222" s="93" t="s">
        <v>184</v>
      </c>
      <c r="C222" s="62" t="s">
        <v>33</v>
      </c>
      <c r="D222" s="63">
        <v>1</v>
      </c>
      <c r="F222" s="64">
        <f>D222*E222</f>
        <v>0</v>
      </c>
    </row>
    <row r="224" spans="1:6" ht="78.75">
      <c r="A224" s="60" t="s">
        <v>7</v>
      </c>
      <c r="B224" s="96" t="s">
        <v>187</v>
      </c>
    </row>
    <row r="225" spans="1:6">
      <c r="B225" s="93"/>
      <c r="C225" s="62" t="s">
        <v>188</v>
      </c>
      <c r="D225" s="63">
        <v>5</v>
      </c>
      <c r="F225" s="64">
        <f>D225*E225</f>
        <v>0</v>
      </c>
    </row>
    <row r="227" spans="1:6" ht="47.25">
      <c r="A227" s="60" t="s">
        <v>9</v>
      </c>
      <c r="B227" s="96" t="s">
        <v>189</v>
      </c>
    </row>
    <row r="228" spans="1:6">
      <c r="B228" s="93"/>
      <c r="C228" s="62" t="s">
        <v>112</v>
      </c>
      <c r="D228" s="63">
        <v>5</v>
      </c>
      <c r="F228" s="64">
        <f>D228*E228</f>
        <v>0</v>
      </c>
    </row>
    <row r="230" spans="1:6">
      <c r="B230" s="72"/>
      <c r="C230" s="73" t="s">
        <v>190</v>
      </c>
      <c r="D230" s="74"/>
      <c r="E230" s="75"/>
      <c r="F230" s="76">
        <f>SUM(F216:F229)</f>
        <v>0</v>
      </c>
    </row>
    <row r="232" spans="1:6" ht="16.5" thickBot="1"/>
    <row r="233" spans="1:6" ht="16.5" thickTop="1">
      <c r="B233" s="97"/>
      <c r="C233" s="98"/>
      <c r="D233" s="99"/>
      <c r="E233" s="100"/>
      <c r="F233" s="101"/>
    </row>
    <row r="234" spans="1:6" ht="37.5">
      <c r="B234" s="119" t="s">
        <v>191</v>
      </c>
      <c r="C234" s="103"/>
      <c r="D234" s="81"/>
      <c r="E234" s="82"/>
      <c r="F234" s="104"/>
    </row>
    <row r="235" spans="1:6">
      <c r="B235" s="105"/>
      <c r="C235" s="103"/>
      <c r="D235" s="81"/>
      <c r="E235" s="82"/>
      <c r="F235" s="104"/>
    </row>
    <row r="236" spans="1:6">
      <c r="B236" s="105"/>
      <c r="C236" s="103"/>
      <c r="D236" s="81"/>
      <c r="E236" s="82"/>
      <c r="F236" s="104"/>
    </row>
    <row r="237" spans="1:6" ht="37.5">
      <c r="B237" s="119" t="s">
        <v>192</v>
      </c>
      <c r="C237" s="106"/>
      <c r="D237" s="107"/>
      <c r="E237" s="108"/>
      <c r="F237" s="116">
        <f>F230</f>
        <v>0</v>
      </c>
    </row>
    <row r="238" spans="1:6">
      <c r="B238" s="105"/>
      <c r="C238" s="103"/>
      <c r="D238" s="81"/>
      <c r="E238" s="82"/>
      <c r="F238" s="104"/>
    </row>
    <row r="239" spans="1:6" ht="16.5" thickBot="1">
      <c r="B239" s="110"/>
      <c r="C239" s="111"/>
      <c r="D239" s="112"/>
      <c r="E239" s="113"/>
      <c r="F239" s="114"/>
    </row>
    <row r="240" spans="1:6" ht="16.5" thickTop="1"/>
    <row r="241" spans="2:6" ht="16.5" thickBot="1"/>
    <row r="242" spans="2:6" ht="16.5" thickTop="1">
      <c r="B242" s="97"/>
      <c r="C242" s="98"/>
      <c r="D242" s="99"/>
      <c r="E242" s="100"/>
      <c r="F242" s="101"/>
    </row>
    <row r="243" spans="2:6" ht="40.5">
      <c r="B243" s="120" t="s">
        <v>193</v>
      </c>
      <c r="C243" s="103"/>
      <c r="D243" s="81"/>
      <c r="E243" s="82"/>
      <c r="F243" s="104"/>
    </row>
    <row r="244" spans="2:6">
      <c r="B244" s="105"/>
      <c r="C244" s="103"/>
      <c r="D244" s="81"/>
      <c r="E244" s="82"/>
      <c r="F244" s="104"/>
    </row>
    <row r="245" spans="2:6">
      <c r="B245" s="105" t="s">
        <v>160</v>
      </c>
      <c r="C245" s="103"/>
      <c r="D245" s="81"/>
      <c r="E245" s="82"/>
      <c r="F245" s="104">
        <f>F209</f>
        <v>0</v>
      </c>
    </row>
    <row r="246" spans="2:6">
      <c r="B246" s="105" t="s">
        <v>183</v>
      </c>
      <c r="C246" s="103"/>
      <c r="D246" s="81"/>
      <c r="E246" s="82"/>
      <c r="F246" s="104">
        <f>F237</f>
        <v>0</v>
      </c>
    </row>
    <row r="247" spans="2:6">
      <c r="B247" s="105"/>
      <c r="C247" s="103"/>
      <c r="D247" s="81"/>
      <c r="E247" s="82"/>
      <c r="F247" s="104"/>
    </row>
    <row r="248" spans="2:6" ht="20.25">
      <c r="B248" s="102" t="s">
        <v>194</v>
      </c>
      <c r="C248" s="121"/>
      <c r="D248" s="122"/>
      <c r="E248" s="123"/>
      <c r="F248" s="124">
        <f>SUM(F245:F246)</f>
        <v>0</v>
      </c>
    </row>
    <row r="249" spans="2:6">
      <c r="B249" s="105"/>
      <c r="C249" s="103"/>
      <c r="D249" s="81"/>
      <c r="E249" s="82"/>
      <c r="F249" s="104"/>
    </row>
    <row r="250" spans="2:6" ht="16.5" thickBot="1">
      <c r="B250" s="110"/>
      <c r="C250" s="111"/>
      <c r="D250" s="112"/>
      <c r="E250" s="113"/>
      <c r="F250" s="114"/>
    </row>
    <row r="251" spans="2:6" ht="16.5" thickTop="1"/>
    <row r="252" spans="2:6" ht="16.5" thickBot="1"/>
    <row r="253" spans="2:6" ht="16.5" thickTop="1">
      <c r="B253" s="97"/>
      <c r="C253" s="98"/>
      <c r="D253" s="99"/>
      <c r="E253" s="100"/>
      <c r="F253" s="101"/>
    </row>
    <row r="254" spans="2:6" ht="20.25">
      <c r="B254" s="120" t="s">
        <v>195</v>
      </c>
      <c r="C254" s="103"/>
      <c r="D254" s="81"/>
      <c r="E254" s="82"/>
      <c r="F254" s="104"/>
    </row>
    <row r="255" spans="2:6">
      <c r="B255" s="105"/>
      <c r="C255" s="103"/>
      <c r="D255" s="81"/>
      <c r="E255" s="82"/>
      <c r="F255" s="104"/>
    </row>
    <row r="256" spans="2:6">
      <c r="B256" s="125" t="s">
        <v>109</v>
      </c>
      <c r="C256" s="103"/>
      <c r="D256" s="81"/>
      <c r="E256" s="82"/>
      <c r="F256" s="104">
        <f>F116</f>
        <v>0</v>
      </c>
    </row>
    <row r="257" spans="2:6">
      <c r="B257" s="125" t="s">
        <v>152</v>
      </c>
      <c r="C257" s="103"/>
      <c r="D257" s="81"/>
      <c r="E257" s="82"/>
      <c r="F257" s="104">
        <f>F136</f>
        <v>0</v>
      </c>
    </row>
    <row r="258" spans="2:6">
      <c r="B258" s="125" t="s">
        <v>196</v>
      </c>
      <c r="C258" s="103"/>
      <c r="D258" s="81"/>
      <c r="E258" s="82"/>
      <c r="F258" s="104">
        <f>F248</f>
        <v>0</v>
      </c>
    </row>
    <row r="259" spans="2:6">
      <c r="B259" s="105"/>
      <c r="C259" s="103"/>
      <c r="D259" s="81"/>
      <c r="E259" s="82"/>
      <c r="F259" s="104"/>
    </row>
    <row r="260" spans="2:6" ht="20.25">
      <c r="B260" s="125" t="s">
        <v>197</v>
      </c>
      <c r="C260" s="121"/>
      <c r="D260" s="122"/>
      <c r="E260" s="123"/>
      <c r="F260" s="126">
        <f>SUM(F256:F258)</f>
        <v>0</v>
      </c>
    </row>
    <row r="261" spans="2:6">
      <c r="B261" s="125" t="s">
        <v>198</v>
      </c>
      <c r="C261" s="103"/>
      <c r="D261" s="81"/>
      <c r="E261" s="82"/>
      <c r="F261" s="126">
        <f>F260 * 0.25</f>
        <v>0</v>
      </c>
    </row>
    <row r="262" spans="2:6">
      <c r="B262" s="105"/>
      <c r="C262" s="103"/>
      <c r="D262" s="81"/>
      <c r="E262" s="82"/>
      <c r="F262" s="104"/>
    </row>
    <row r="263" spans="2:6" ht="20.25">
      <c r="B263" s="102" t="s">
        <v>199</v>
      </c>
      <c r="C263" s="103"/>
      <c r="D263" s="81"/>
      <c r="E263" s="82"/>
      <c r="F263" s="127">
        <f>SUM(F260:F261)</f>
        <v>0</v>
      </c>
    </row>
    <row r="264" spans="2:6" ht="16.5" thickBot="1">
      <c r="B264" s="110"/>
      <c r="C264" s="111"/>
      <c r="D264" s="112"/>
      <c r="E264" s="113"/>
      <c r="F264" s="114"/>
    </row>
    <row r="265" spans="2:6" ht="16.5" thickTop="1"/>
  </sheetData>
  <pageMargins left="0.70866141732283472" right="0.19685039370078741" top="0.74803149606299213" bottom="0.7480314960629921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6"/>
  <sheetViews>
    <sheetView topLeftCell="A174" workbookViewId="0">
      <selection activeCell="I134" sqref="I134"/>
    </sheetView>
  </sheetViews>
  <sheetFormatPr defaultColWidth="11.5703125" defaultRowHeight="10.5"/>
  <cols>
    <col min="1" max="1" width="6.28515625" style="310" customWidth="1"/>
    <col min="2" max="2" width="6" style="310" customWidth="1"/>
    <col min="3" max="3" width="52.7109375" style="311" customWidth="1"/>
    <col min="4" max="4" width="2.28515625" style="312" customWidth="1"/>
    <col min="5" max="5" width="5" style="313" customWidth="1"/>
    <col min="6" max="6" width="9.5703125" style="314" customWidth="1"/>
    <col min="7" max="7" width="9" style="315" customWidth="1"/>
    <col min="8" max="8" width="14.5703125" style="314" customWidth="1"/>
    <col min="9" max="16384" width="11.5703125" style="309"/>
  </cols>
  <sheetData>
    <row r="1" spans="1:22" s="129" customFormat="1" ht="10.5" customHeight="1">
      <c r="A1" s="342" t="s">
        <v>201</v>
      </c>
      <c r="B1" s="343"/>
      <c r="C1" s="343"/>
      <c r="D1" s="343"/>
      <c r="E1" s="343"/>
      <c r="F1" s="344"/>
      <c r="G1" s="351" t="s">
        <v>202</v>
      </c>
      <c r="H1" s="352" t="s">
        <v>203</v>
      </c>
    </row>
    <row r="2" spans="1:22" s="129" customFormat="1" ht="10.5" customHeight="1">
      <c r="A2" s="345"/>
      <c r="B2" s="346"/>
      <c r="C2" s="346"/>
      <c r="D2" s="346"/>
      <c r="E2" s="346"/>
      <c r="F2" s="347"/>
      <c r="G2" s="351"/>
      <c r="H2" s="353"/>
    </row>
    <row r="3" spans="1:22" s="129" customFormat="1" ht="10.5" customHeight="1">
      <c r="A3" s="345"/>
      <c r="B3" s="346"/>
      <c r="C3" s="346"/>
      <c r="D3" s="346"/>
      <c r="E3" s="346"/>
      <c r="F3" s="347"/>
      <c r="G3" s="351"/>
      <c r="H3" s="353"/>
    </row>
    <row r="4" spans="1:22" s="129" customFormat="1" ht="10.5" customHeight="1">
      <c r="A4" s="345"/>
      <c r="B4" s="346"/>
      <c r="C4" s="346"/>
      <c r="D4" s="346"/>
      <c r="E4" s="346"/>
      <c r="F4" s="347"/>
      <c r="G4" s="351"/>
      <c r="H4" s="353"/>
    </row>
    <row r="5" spans="1:22" s="129" customFormat="1" ht="10.5" customHeight="1">
      <c r="A5" s="348"/>
      <c r="B5" s="349"/>
      <c r="C5" s="349"/>
      <c r="D5" s="349"/>
      <c r="E5" s="349"/>
      <c r="F5" s="350"/>
      <c r="G5" s="351"/>
      <c r="H5" s="354"/>
    </row>
    <row r="6" spans="1:22" s="137" customFormat="1">
      <c r="A6" s="130"/>
      <c r="B6" s="131"/>
      <c r="C6" s="132"/>
      <c r="D6" s="133"/>
      <c r="E6" s="134"/>
      <c r="F6" s="135"/>
      <c r="G6" s="135"/>
      <c r="H6" s="136"/>
    </row>
    <row r="7" spans="1:22" s="137" customFormat="1" ht="21.75" customHeight="1">
      <c r="A7" s="138" t="s">
        <v>204</v>
      </c>
      <c r="B7" s="139"/>
      <c r="C7" s="140" t="s">
        <v>205</v>
      </c>
      <c r="D7" s="141"/>
      <c r="E7" s="142" t="s">
        <v>206</v>
      </c>
      <c r="F7" s="143" t="s">
        <v>207</v>
      </c>
      <c r="G7" s="143" t="s">
        <v>208</v>
      </c>
      <c r="H7" s="143" t="s">
        <v>209</v>
      </c>
    </row>
    <row r="8" spans="1:22" s="137" customFormat="1" ht="9">
      <c r="A8" s="144"/>
      <c r="B8" s="145"/>
      <c r="C8" s="146"/>
      <c r="D8" s="147"/>
      <c r="E8" s="148"/>
      <c r="F8" s="149"/>
      <c r="G8" s="150"/>
      <c r="H8" s="151"/>
    </row>
    <row r="9" spans="1:22" s="160" customFormat="1" ht="33.75">
      <c r="A9" s="152"/>
      <c r="B9" s="153"/>
      <c r="C9" s="154" t="s">
        <v>210</v>
      </c>
      <c r="D9" s="155"/>
      <c r="E9" s="156"/>
      <c r="F9" s="157"/>
      <c r="G9" s="158"/>
      <c r="H9" s="159"/>
    </row>
    <row r="10" spans="1:22" s="169" customFormat="1" ht="11.25">
      <c r="A10" s="161"/>
      <c r="B10" s="162"/>
      <c r="C10" s="163"/>
      <c r="D10" s="164"/>
      <c r="E10" s="165"/>
      <c r="F10" s="166"/>
      <c r="G10" s="167"/>
      <c r="H10" s="168"/>
    </row>
    <row r="11" spans="1:22" s="178" customFormat="1" ht="21" customHeight="1">
      <c r="A11" s="170" t="s">
        <v>211</v>
      </c>
      <c r="B11" s="171"/>
      <c r="C11" s="172" t="s">
        <v>212</v>
      </c>
      <c r="D11" s="173"/>
      <c r="E11" s="174"/>
      <c r="F11" s="175"/>
      <c r="G11" s="176"/>
      <c r="H11" s="177"/>
    </row>
    <row r="12" spans="1:22" s="186" customFormat="1">
      <c r="A12" s="179"/>
      <c r="B12" s="180"/>
      <c r="C12" s="181"/>
      <c r="D12" s="182"/>
      <c r="E12" s="183"/>
      <c r="F12" s="184"/>
      <c r="G12" s="184"/>
      <c r="H12" s="185"/>
    </row>
    <row r="13" spans="1:22" s="186" customFormat="1" ht="21">
      <c r="A13" s="187" t="s">
        <v>213</v>
      </c>
      <c r="B13" s="188"/>
      <c r="C13" s="189" t="s">
        <v>214</v>
      </c>
      <c r="D13" s="190"/>
      <c r="E13" s="183"/>
      <c r="F13" s="184"/>
      <c r="G13" s="184"/>
      <c r="H13" s="185"/>
    </row>
    <row r="14" spans="1:22" s="186" customFormat="1">
      <c r="A14" s="191"/>
      <c r="B14" s="192"/>
      <c r="C14" s="193" t="s">
        <v>215</v>
      </c>
      <c r="D14" s="194"/>
      <c r="E14" s="195" t="s">
        <v>33</v>
      </c>
      <c r="F14" s="196">
        <v>1</v>
      </c>
      <c r="G14" s="196"/>
      <c r="H14" s="197">
        <f>F14*G14</f>
        <v>0</v>
      </c>
      <c r="O14" s="180"/>
      <c r="P14" s="180"/>
      <c r="Q14" s="181"/>
      <c r="R14" s="198"/>
      <c r="S14" s="199"/>
      <c r="T14" s="200"/>
      <c r="U14" s="200"/>
      <c r="V14" s="200"/>
    </row>
    <row r="15" spans="1:22" s="186" customFormat="1">
      <c r="A15" s="179"/>
      <c r="B15" s="180"/>
      <c r="C15" s="181"/>
      <c r="D15" s="182"/>
      <c r="E15" s="183"/>
      <c r="F15" s="184"/>
      <c r="G15" s="184"/>
      <c r="H15" s="185"/>
    </row>
    <row r="16" spans="1:22" s="186" customFormat="1" ht="18" customHeight="1">
      <c r="A16" s="187" t="s">
        <v>216</v>
      </c>
      <c r="B16" s="188"/>
      <c r="C16" s="189" t="s">
        <v>217</v>
      </c>
      <c r="D16" s="190"/>
      <c r="E16" s="183"/>
      <c r="F16" s="184"/>
      <c r="G16" s="184"/>
      <c r="H16" s="185"/>
    </row>
    <row r="17" spans="1:8" s="186" customFormat="1">
      <c r="A17" s="191"/>
      <c r="B17" s="192"/>
      <c r="C17" s="193" t="s">
        <v>218</v>
      </c>
      <c r="D17" s="194"/>
      <c r="E17" s="195" t="s">
        <v>33</v>
      </c>
      <c r="F17" s="196">
        <v>3</v>
      </c>
      <c r="G17" s="196"/>
      <c r="H17" s="197">
        <f>F17*G17</f>
        <v>0</v>
      </c>
    </row>
    <row r="18" spans="1:8" s="186" customFormat="1">
      <c r="A18" s="179"/>
      <c r="B18" s="180"/>
      <c r="C18" s="181"/>
      <c r="D18" s="182"/>
      <c r="E18" s="183"/>
      <c r="F18" s="184"/>
      <c r="G18" s="184"/>
      <c r="H18" s="185"/>
    </row>
    <row r="19" spans="1:8" s="186" customFormat="1" ht="31.5">
      <c r="A19" s="187" t="s">
        <v>219</v>
      </c>
      <c r="B19" s="188"/>
      <c r="C19" s="189" t="s">
        <v>220</v>
      </c>
      <c r="D19" s="190"/>
      <c r="E19" s="183"/>
      <c r="F19" s="184"/>
      <c r="G19" s="184"/>
      <c r="H19" s="185"/>
    </row>
    <row r="20" spans="1:8" s="186" customFormat="1">
      <c r="A20" s="191"/>
      <c r="B20" s="192"/>
      <c r="C20" s="193" t="s">
        <v>221</v>
      </c>
      <c r="D20" s="194"/>
      <c r="E20" s="195" t="s">
        <v>33</v>
      </c>
      <c r="F20" s="196">
        <v>3</v>
      </c>
      <c r="G20" s="196"/>
      <c r="H20" s="197">
        <f>F20*G20</f>
        <v>0</v>
      </c>
    </row>
    <row r="21" spans="1:8" s="186" customFormat="1">
      <c r="A21" s="179"/>
      <c r="B21" s="180"/>
      <c r="C21" s="181"/>
      <c r="D21" s="182"/>
      <c r="E21" s="183"/>
      <c r="F21" s="184"/>
      <c r="G21" s="201"/>
      <c r="H21" s="185"/>
    </row>
    <row r="22" spans="1:8" s="186" customFormat="1" ht="21">
      <c r="A22" s="187" t="s">
        <v>222</v>
      </c>
      <c r="B22" s="188"/>
      <c r="C22" s="189" t="s">
        <v>223</v>
      </c>
      <c r="D22" s="190"/>
      <c r="E22" s="183"/>
      <c r="F22" s="184"/>
      <c r="G22" s="201"/>
      <c r="H22" s="185"/>
    </row>
    <row r="23" spans="1:8" s="186" customFormat="1">
      <c r="A23" s="191"/>
      <c r="B23" s="192"/>
      <c r="C23" s="193" t="s">
        <v>224</v>
      </c>
      <c r="D23" s="194"/>
      <c r="E23" s="195" t="s">
        <v>112</v>
      </c>
      <c r="F23" s="196">
        <v>9</v>
      </c>
      <c r="G23" s="196"/>
      <c r="H23" s="197">
        <f>F23*G23</f>
        <v>0</v>
      </c>
    </row>
    <row r="24" spans="1:8" s="186" customFormat="1">
      <c r="A24" s="179"/>
      <c r="B24" s="180"/>
      <c r="C24" s="181"/>
      <c r="D24" s="182"/>
      <c r="E24" s="183"/>
      <c r="F24" s="184"/>
      <c r="G24" s="201"/>
      <c r="H24" s="185"/>
    </row>
    <row r="25" spans="1:8" s="186" customFormat="1" ht="31.5">
      <c r="A25" s="187" t="s">
        <v>225</v>
      </c>
      <c r="B25" s="188"/>
      <c r="C25" s="189" t="s">
        <v>226</v>
      </c>
      <c r="D25" s="190"/>
      <c r="E25" s="183"/>
      <c r="F25" s="184"/>
      <c r="G25" s="201"/>
      <c r="H25" s="185"/>
    </row>
    <row r="26" spans="1:8" s="186" customFormat="1">
      <c r="A26" s="191"/>
      <c r="B26" s="192"/>
      <c r="C26" s="193" t="s">
        <v>224</v>
      </c>
      <c r="D26" s="194"/>
      <c r="E26" s="195" t="s">
        <v>112</v>
      </c>
      <c r="F26" s="196">
        <v>4.5</v>
      </c>
      <c r="G26" s="196"/>
      <c r="H26" s="197">
        <f>F26*G26</f>
        <v>0</v>
      </c>
    </row>
    <row r="27" spans="1:8" s="186" customFormat="1">
      <c r="A27" s="179"/>
      <c r="B27" s="180"/>
      <c r="C27" s="181"/>
      <c r="D27" s="182"/>
      <c r="E27" s="183"/>
      <c r="F27" s="184"/>
      <c r="G27" s="201"/>
      <c r="H27" s="185"/>
    </row>
    <row r="28" spans="1:8" s="186" customFormat="1" ht="31.5">
      <c r="A28" s="187" t="s">
        <v>227</v>
      </c>
      <c r="B28" s="188"/>
      <c r="C28" s="189" t="s">
        <v>228</v>
      </c>
      <c r="D28" s="190"/>
      <c r="E28" s="183"/>
      <c r="F28" s="184"/>
      <c r="G28" s="201"/>
      <c r="H28" s="185"/>
    </row>
    <row r="29" spans="1:8" s="186" customFormat="1">
      <c r="A29" s="191"/>
      <c r="B29" s="192"/>
      <c r="C29" s="193" t="s">
        <v>221</v>
      </c>
      <c r="D29" s="194"/>
      <c r="E29" s="195" t="s">
        <v>112</v>
      </c>
      <c r="F29" s="196">
        <v>44</v>
      </c>
      <c r="G29" s="196"/>
      <c r="H29" s="197">
        <f>F29*G29</f>
        <v>0</v>
      </c>
    </row>
    <row r="30" spans="1:8" s="186" customFormat="1">
      <c r="A30" s="179"/>
      <c r="B30" s="180"/>
      <c r="C30" s="181"/>
      <c r="D30" s="182"/>
      <c r="E30" s="183"/>
      <c r="F30" s="184"/>
      <c r="G30" s="201"/>
      <c r="H30" s="185"/>
    </row>
    <row r="31" spans="1:8" s="186" customFormat="1" ht="31.5">
      <c r="A31" s="187" t="s">
        <v>229</v>
      </c>
      <c r="B31" s="188"/>
      <c r="C31" s="189" t="s">
        <v>230</v>
      </c>
      <c r="D31" s="190"/>
      <c r="E31" s="183"/>
      <c r="F31" s="184"/>
      <c r="G31" s="201"/>
      <c r="H31" s="185"/>
    </row>
    <row r="32" spans="1:8" s="186" customFormat="1">
      <c r="A32" s="191"/>
      <c r="B32" s="192"/>
      <c r="C32" s="193" t="s">
        <v>224</v>
      </c>
      <c r="D32" s="194"/>
      <c r="E32" s="195" t="s">
        <v>33</v>
      </c>
      <c r="F32" s="196">
        <v>3</v>
      </c>
      <c r="G32" s="196"/>
      <c r="H32" s="197">
        <f>F32*G32</f>
        <v>0</v>
      </c>
    </row>
    <row r="33" spans="1:8" s="186" customFormat="1">
      <c r="A33" s="179"/>
      <c r="B33" s="180"/>
      <c r="C33" s="181"/>
      <c r="D33" s="182"/>
      <c r="E33" s="183"/>
      <c r="F33" s="184"/>
      <c r="G33" s="201"/>
      <c r="H33" s="185"/>
    </row>
    <row r="34" spans="1:8" s="186" customFormat="1" ht="31.5">
      <c r="A34" s="187" t="s">
        <v>231</v>
      </c>
      <c r="B34" s="188"/>
      <c r="C34" s="189" t="s">
        <v>232</v>
      </c>
      <c r="D34" s="190"/>
      <c r="E34" s="183"/>
      <c r="F34" s="184"/>
      <c r="G34" s="201"/>
      <c r="H34" s="185"/>
    </row>
    <row r="35" spans="1:8" s="186" customFormat="1">
      <c r="A35" s="191"/>
      <c r="B35" s="192"/>
      <c r="C35" s="193" t="s">
        <v>224</v>
      </c>
      <c r="D35" s="194"/>
      <c r="E35" s="195" t="s">
        <v>33</v>
      </c>
      <c r="F35" s="196">
        <v>2</v>
      </c>
      <c r="G35" s="196"/>
      <c r="H35" s="197">
        <f>F35*G35</f>
        <v>0</v>
      </c>
    </row>
    <row r="36" spans="1:8" s="186" customFormat="1">
      <c r="A36" s="179"/>
      <c r="B36" s="180"/>
      <c r="C36" s="181"/>
      <c r="D36" s="182"/>
      <c r="E36" s="183"/>
      <c r="F36" s="184"/>
      <c r="G36" s="201"/>
      <c r="H36" s="185"/>
    </row>
    <row r="37" spans="1:8" s="186" customFormat="1" ht="31.5">
      <c r="A37" s="187" t="s">
        <v>233</v>
      </c>
      <c r="B37" s="188"/>
      <c r="C37" s="189" t="s">
        <v>234</v>
      </c>
      <c r="D37" s="190"/>
      <c r="E37" s="183"/>
      <c r="F37" s="184"/>
      <c r="G37" s="201"/>
      <c r="H37" s="185"/>
    </row>
    <row r="38" spans="1:8" s="186" customFormat="1">
      <c r="A38" s="191"/>
      <c r="B38" s="192"/>
      <c r="C38" s="193" t="s">
        <v>235</v>
      </c>
      <c r="D38" s="194"/>
      <c r="E38" s="195" t="s">
        <v>112</v>
      </c>
      <c r="F38" s="196">
        <v>8</v>
      </c>
      <c r="G38" s="196"/>
      <c r="H38" s="197">
        <f>F38*G38</f>
        <v>0</v>
      </c>
    </row>
    <row r="39" spans="1:8" s="186" customFormat="1">
      <c r="A39" s="179"/>
      <c r="B39" s="180"/>
      <c r="C39" s="181"/>
      <c r="D39" s="182"/>
      <c r="E39" s="183"/>
      <c r="F39" s="184"/>
      <c r="G39" s="201"/>
      <c r="H39" s="185"/>
    </row>
    <row r="40" spans="1:8" s="186" customFormat="1" ht="52.5">
      <c r="A40" s="187" t="s">
        <v>236</v>
      </c>
      <c r="B40" s="188"/>
      <c r="C40" s="189" t="s">
        <v>237</v>
      </c>
      <c r="D40" s="190"/>
      <c r="E40" s="183"/>
      <c r="F40" s="184"/>
      <c r="G40" s="201"/>
      <c r="H40" s="185"/>
    </row>
    <row r="41" spans="1:8" s="186" customFormat="1">
      <c r="A41" s="191"/>
      <c r="B41" s="192"/>
      <c r="C41" s="193" t="s">
        <v>238</v>
      </c>
      <c r="D41" s="194"/>
      <c r="E41" s="195"/>
      <c r="F41" s="196"/>
      <c r="G41" s="202"/>
      <c r="H41" s="197">
        <v>0</v>
      </c>
    </row>
    <row r="42" spans="1:8" s="186" customFormat="1">
      <c r="A42" s="179"/>
      <c r="B42" s="180"/>
      <c r="C42" s="181"/>
      <c r="D42" s="182"/>
      <c r="E42" s="183"/>
      <c r="F42" s="184"/>
      <c r="G42" s="201"/>
      <c r="H42" s="185"/>
    </row>
    <row r="43" spans="1:8" s="186" customFormat="1" ht="31.5">
      <c r="A43" s="187" t="s">
        <v>239</v>
      </c>
      <c r="B43" s="188"/>
      <c r="C43" s="189" t="s">
        <v>240</v>
      </c>
      <c r="D43" s="190"/>
      <c r="E43" s="183"/>
      <c r="F43" s="184"/>
      <c r="G43" s="201"/>
      <c r="H43" s="185"/>
    </row>
    <row r="44" spans="1:8" s="186" customFormat="1">
      <c r="A44" s="187"/>
      <c r="B44" s="188"/>
      <c r="C44" s="189"/>
      <c r="D44" s="190"/>
      <c r="E44" s="183"/>
      <c r="F44" s="184"/>
      <c r="G44" s="201"/>
      <c r="H44" s="185"/>
    </row>
    <row r="45" spans="1:8" s="186" customFormat="1">
      <c r="A45" s="187"/>
      <c r="B45" s="188"/>
      <c r="C45" s="189"/>
      <c r="D45" s="190"/>
      <c r="E45" s="183"/>
      <c r="F45" s="184"/>
      <c r="G45" s="201"/>
      <c r="H45" s="185"/>
    </row>
    <row r="46" spans="1:8" s="186" customFormat="1">
      <c r="A46" s="187"/>
      <c r="B46" s="188"/>
      <c r="C46" s="189"/>
      <c r="D46" s="190"/>
      <c r="E46" s="183"/>
      <c r="F46" s="184"/>
      <c r="G46" s="201"/>
      <c r="H46" s="185"/>
    </row>
    <row r="47" spans="1:8" s="186" customFormat="1">
      <c r="A47" s="187"/>
      <c r="B47" s="188"/>
      <c r="C47" s="189"/>
      <c r="D47" s="190"/>
      <c r="E47" s="183"/>
      <c r="F47" s="184"/>
      <c r="G47" s="201"/>
      <c r="H47" s="185"/>
    </row>
    <row r="48" spans="1:8" s="186" customFormat="1">
      <c r="A48" s="187"/>
      <c r="B48" s="188"/>
      <c r="C48" s="189"/>
      <c r="D48" s="190"/>
      <c r="E48" s="183"/>
      <c r="F48" s="184"/>
      <c r="G48" s="201"/>
      <c r="H48" s="185"/>
    </row>
    <row r="49" spans="1:8" s="186" customFormat="1">
      <c r="A49" s="187"/>
      <c r="B49" s="188"/>
      <c r="C49" s="189"/>
      <c r="D49" s="190"/>
      <c r="E49" s="183"/>
      <c r="F49" s="184"/>
      <c r="G49" s="201"/>
      <c r="H49" s="185"/>
    </row>
    <row r="50" spans="1:8" s="186" customFormat="1">
      <c r="A50" s="187"/>
      <c r="B50" s="188"/>
      <c r="C50" s="189"/>
      <c r="D50" s="190"/>
      <c r="E50" s="183"/>
      <c r="F50" s="184"/>
      <c r="G50" s="201"/>
      <c r="H50" s="185"/>
    </row>
    <row r="51" spans="1:8" s="186" customFormat="1">
      <c r="A51" s="203"/>
      <c r="B51" s="204"/>
      <c r="C51" s="205"/>
      <c r="D51" s="206"/>
      <c r="E51" s="195"/>
      <c r="F51" s="196"/>
      <c r="G51" s="202"/>
      <c r="H51" s="197"/>
    </row>
    <row r="52" spans="1:8" s="186" customFormat="1">
      <c r="A52" s="207"/>
      <c r="B52" s="208"/>
      <c r="C52" s="209" t="s">
        <v>241</v>
      </c>
      <c r="D52" s="210"/>
      <c r="E52" s="211" t="s">
        <v>33</v>
      </c>
      <c r="F52" s="212">
        <v>1</v>
      </c>
      <c r="G52" s="213"/>
      <c r="H52" s="214"/>
    </row>
    <row r="53" spans="1:8" s="186" customFormat="1" ht="115.5">
      <c r="A53" s="187"/>
      <c r="B53" s="188"/>
      <c r="C53" s="189" t="s">
        <v>242</v>
      </c>
      <c r="D53" s="190"/>
      <c r="E53" s="183" t="s">
        <v>33</v>
      </c>
      <c r="F53" s="184">
        <v>1</v>
      </c>
      <c r="G53" s="201"/>
      <c r="H53" s="185"/>
    </row>
    <row r="54" spans="1:8" s="186" customFormat="1" ht="94.5">
      <c r="A54" s="187"/>
      <c r="B54" s="188"/>
      <c r="C54" s="189" t="s">
        <v>243</v>
      </c>
      <c r="D54" s="190"/>
      <c r="E54" s="183" t="s">
        <v>33</v>
      </c>
      <c r="F54" s="184">
        <v>1</v>
      </c>
      <c r="G54" s="201"/>
      <c r="H54" s="185"/>
    </row>
    <row r="55" spans="1:8" s="186" customFormat="1" ht="52.5">
      <c r="A55" s="187"/>
      <c r="B55" s="188"/>
      <c r="C55" s="189" t="s">
        <v>244</v>
      </c>
      <c r="D55" s="190"/>
      <c r="E55" s="183" t="s">
        <v>33</v>
      </c>
      <c r="F55" s="184">
        <v>1</v>
      </c>
      <c r="G55" s="201"/>
      <c r="H55" s="185"/>
    </row>
    <row r="56" spans="1:8" s="186" customFormat="1">
      <c r="A56" s="215"/>
      <c r="B56" s="216"/>
      <c r="C56" s="217"/>
      <c r="D56" s="218"/>
      <c r="E56" s="219" t="s">
        <v>245</v>
      </c>
      <c r="F56" s="220">
        <v>1</v>
      </c>
      <c r="G56" s="220"/>
      <c r="H56" s="221">
        <f>F56*G56</f>
        <v>0</v>
      </c>
    </row>
    <row r="57" spans="1:8" s="186" customFormat="1">
      <c r="A57" s="222"/>
      <c r="B57" s="223"/>
      <c r="C57" s="224"/>
      <c r="D57" s="225"/>
      <c r="E57" s="211"/>
      <c r="F57" s="212"/>
      <c r="G57" s="213"/>
      <c r="H57" s="214"/>
    </row>
    <row r="58" spans="1:8" s="186" customFormat="1" ht="31.5">
      <c r="A58" s="187" t="s">
        <v>246</v>
      </c>
      <c r="B58" s="188"/>
      <c r="C58" s="189" t="s">
        <v>247</v>
      </c>
      <c r="D58" s="190"/>
      <c r="E58" s="183"/>
      <c r="F58" s="184"/>
      <c r="G58" s="201"/>
      <c r="H58" s="185"/>
    </row>
    <row r="59" spans="1:8" s="186" customFormat="1">
      <c r="A59" s="191"/>
      <c r="B59" s="192"/>
      <c r="C59" s="193" t="s">
        <v>235</v>
      </c>
      <c r="D59" s="194"/>
      <c r="E59" s="195" t="s">
        <v>33</v>
      </c>
      <c r="F59" s="196">
        <v>1</v>
      </c>
      <c r="G59" s="196"/>
      <c r="H59" s="197">
        <f>F59*G59</f>
        <v>0</v>
      </c>
    </row>
    <row r="60" spans="1:8" s="186" customFormat="1">
      <c r="A60" s="222"/>
      <c r="B60" s="223"/>
      <c r="C60" s="224"/>
      <c r="D60" s="225"/>
      <c r="E60" s="211"/>
      <c r="F60" s="212"/>
      <c r="G60" s="213"/>
      <c r="H60" s="214"/>
    </row>
    <row r="61" spans="1:8" s="186" customFormat="1" ht="94.5">
      <c r="A61" s="187" t="s">
        <v>248</v>
      </c>
      <c r="B61" s="188"/>
      <c r="C61" s="189" t="s">
        <v>249</v>
      </c>
      <c r="D61" s="190"/>
      <c r="E61" s="183"/>
      <c r="F61" s="184"/>
      <c r="G61" s="201"/>
      <c r="H61" s="185"/>
    </row>
    <row r="62" spans="1:8" s="186" customFormat="1">
      <c r="A62" s="191"/>
      <c r="B62" s="192"/>
      <c r="C62" s="193"/>
      <c r="D62" s="194"/>
      <c r="E62" s="195" t="s">
        <v>33</v>
      </c>
      <c r="F62" s="196">
        <v>1</v>
      </c>
      <c r="G62" s="196"/>
      <c r="H62" s="197">
        <f>F62*G62</f>
        <v>0</v>
      </c>
    </row>
    <row r="63" spans="1:8" s="186" customFormat="1">
      <c r="A63" s="222"/>
      <c r="B63" s="223"/>
      <c r="C63" s="224"/>
      <c r="D63" s="225"/>
      <c r="E63" s="211"/>
      <c r="F63" s="212"/>
      <c r="G63" s="213"/>
      <c r="H63" s="214"/>
    </row>
    <row r="64" spans="1:8" s="186" customFormat="1" ht="31.5">
      <c r="A64" s="187" t="s">
        <v>250</v>
      </c>
      <c r="B64" s="188"/>
      <c r="C64" s="189" t="s">
        <v>251</v>
      </c>
      <c r="D64" s="190"/>
      <c r="E64" s="183"/>
      <c r="F64" s="184"/>
      <c r="G64" s="201"/>
      <c r="H64" s="185"/>
    </row>
    <row r="65" spans="1:8" s="186" customFormat="1">
      <c r="A65" s="191"/>
      <c r="B65" s="192"/>
      <c r="C65" s="193"/>
      <c r="D65" s="194"/>
      <c r="E65" s="195" t="s">
        <v>33</v>
      </c>
      <c r="F65" s="196">
        <v>1</v>
      </c>
      <c r="G65" s="196"/>
      <c r="H65" s="197">
        <f>F65*G65</f>
        <v>0</v>
      </c>
    </row>
    <row r="66" spans="1:8" s="186" customFormat="1">
      <c r="A66" s="222"/>
      <c r="B66" s="223"/>
      <c r="C66" s="224"/>
      <c r="D66" s="225"/>
      <c r="E66" s="211"/>
      <c r="F66" s="212"/>
      <c r="G66" s="213"/>
      <c r="H66" s="214"/>
    </row>
    <row r="67" spans="1:8" s="186" customFormat="1" ht="63">
      <c r="A67" s="187" t="s">
        <v>252</v>
      </c>
      <c r="B67" s="188"/>
      <c r="C67" s="189" t="s">
        <v>253</v>
      </c>
      <c r="D67" s="190"/>
      <c r="E67" s="183" t="s">
        <v>112</v>
      </c>
      <c r="F67" s="184">
        <v>20</v>
      </c>
      <c r="G67" s="184"/>
      <c r="H67" s="185">
        <f>F67*G67</f>
        <v>0</v>
      </c>
    </row>
    <row r="68" spans="1:8" s="186" customFormat="1">
      <c r="A68" s="203"/>
      <c r="B68" s="204"/>
      <c r="C68" s="205" t="s">
        <v>254</v>
      </c>
      <c r="D68" s="206"/>
      <c r="E68" s="195" t="s">
        <v>112</v>
      </c>
      <c r="F68" s="196">
        <v>10</v>
      </c>
      <c r="G68" s="196"/>
      <c r="H68" s="197">
        <f>F68*G68</f>
        <v>0</v>
      </c>
    </row>
    <row r="69" spans="1:8" s="186" customFormat="1">
      <c r="A69" s="179"/>
      <c r="B69" s="180"/>
      <c r="C69" s="181"/>
      <c r="D69" s="182"/>
      <c r="E69" s="183"/>
      <c r="F69" s="184"/>
      <c r="G69" s="201"/>
      <c r="H69" s="185"/>
    </row>
    <row r="70" spans="1:8" s="186" customFormat="1" ht="21">
      <c r="A70" s="187" t="s">
        <v>255</v>
      </c>
      <c r="B70" s="188"/>
      <c r="C70" s="189" t="s">
        <v>256</v>
      </c>
      <c r="D70" s="190"/>
      <c r="E70" s="183"/>
      <c r="F70" s="184"/>
      <c r="G70" s="201"/>
      <c r="H70" s="185"/>
    </row>
    <row r="71" spans="1:8" s="186" customFormat="1">
      <c r="A71" s="191"/>
      <c r="B71" s="192"/>
      <c r="C71" s="193" t="s">
        <v>238</v>
      </c>
      <c r="D71" s="194"/>
      <c r="E71" s="195"/>
      <c r="F71" s="196"/>
      <c r="G71" s="202"/>
      <c r="H71" s="197">
        <v>0</v>
      </c>
    </row>
    <row r="72" spans="1:8" s="186" customFormat="1">
      <c r="A72" s="179"/>
      <c r="B72" s="180"/>
      <c r="C72" s="181"/>
      <c r="D72" s="182"/>
      <c r="E72" s="183"/>
      <c r="F72" s="184"/>
      <c r="G72" s="201"/>
      <c r="H72" s="185"/>
    </row>
    <row r="73" spans="1:8" s="186" customFormat="1" ht="21">
      <c r="A73" s="187" t="s">
        <v>257</v>
      </c>
      <c r="B73" s="188"/>
      <c r="C73" s="189" t="s">
        <v>258</v>
      </c>
      <c r="D73" s="190"/>
      <c r="E73" s="183"/>
      <c r="F73" s="184"/>
      <c r="G73" s="201"/>
      <c r="H73" s="185"/>
    </row>
    <row r="74" spans="1:8" s="186" customFormat="1">
      <c r="A74" s="191"/>
      <c r="B74" s="192"/>
      <c r="C74" s="193" t="s">
        <v>238</v>
      </c>
      <c r="D74" s="194"/>
      <c r="E74" s="195"/>
      <c r="F74" s="196"/>
      <c r="G74" s="202"/>
      <c r="H74" s="197">
        <v>0</v>
      </c>
    </row>
    <row r="75" spans="1:8" s="186" customFormat="1">
      <c r="A75" s="179"/>
      <c r="B75" s="180"/>
      <c r="C75" s="181"/>
      <c r="D75" s="182"/>
      <c r="E75" s="183"/>
      <c r="F75" s="184"/>
      <c r="G75" s="201"/>
      <c r="H75" s="185"/>
    </row>
    <row r="76" spans="1:8" s="186" customFormat="1">
      <c r="A76" s="187" t="s">
        <v>259</v>
      </c>
      <c r="B76" s="188"/>
      <c r="C76" s="189" t="s">
        <v>260</v>
      </c>
      <c r="D76" s="190"/>
      <c r="E76" s="183"/>
      <c r="F76" s="184"/>
      <c r="G76" s="201"/>
      <c r="H76" s="185"/>
    </row>
    <row r="77" spans="1:8" s="186" customFormat="1">
      <c r="A77" s="226"/>
      <c r="B77" s="180"/>
      <c r="C77" s="227" t="s">
        <v>238</v>
      </c>
      <c r="D77" s="182"/>
      <c r="E77" s="183"/>
      <c r="F77" s="184"/>
      <c r="G77" s="201"/>
      <c r="H77" s="185">
        <v>0</v>
      </c>
    </row>
    <row r="78" spans="1:8" s="186" customFormat="1">
      <c r="A78" s="203"/>
      <c r="B78" s="204"/>
      <c r="C78" s="205"/>
      <c r="D78" s="206"/>
      <c r="E78" s="195"/>
      <c r="F78" s="196"/>
      <c r="G78" s="202"/>
      <c r="H78" s="197"/>
    </row>
    <row r="79" spans="1:8" s="186" customFormat="1">
      <c r="A79" s="222"/>
      <c r="B79" s="223"/>
      <c r="C79" s="224"/>
      <c r="D79" s="225"/>
      <c r="E79" s="211"/>
      <c r="F79" s="212"/>
      <c r="G79" s="213"/>
      <c r="H79" s="214"/>
    </row>
    <row r="80" spans="1:8" s="186" customFormat="1">
      <c r="A80" s="187" t="s">
        <v>261</v>
      </c>
      <c r="B80" s="188"/>
      <c r="C80" s="189" t="s">
        <v>262</v>
      </c>
      <c r="D80" s="190"/>
      <c r="E80" s="183"/>
      <c r="F80" s="184"/>
      <c r="G80" s="201"/>
      <c r="H80" s="185"/>
    </row>
    <row r="81" spans="1:19" s="186" customFormat="1">
      <c r="A81" s="191"/>
      <c r="B81" s="192"/>
      <c r="C81" s="193"/>
      <c r="D81" s="194"/>
      <c r="E81" s="195" t="s">
        <v>33</v>
      </c>
      <c r="F81" s="196">
        <v>1</v>
      </c>
      <c r="G81" s="196"/>
      <c r="H81" s="197">
        <f>F81*G81</f>
        <v>0</v>
      </c>
    </row>
    <row r="82" spans="1:19" s="186" customFormat="1">
      <c r="A82" s="179"/>
      <c r="B82" s="180"/>
      <c r="C82" s="181"/>
      <c r="D82" s="182"/>
      <c r="E82" s="183"/>
      <c r="F82" s="184"/>
      <c r="G82" s="201"/>
      <c r="H82" s="185"/>
    </row>
    <row r="83" spans="1:19" s="186" customFormat="1">
      <c r="A83" s="187" t="s">
        <v>263</v>
      </c>
      <c r="B83" s="188"/>
      <c r="C83" s="189" t="s">
        <v>264</v>
      </c>
      <c r="D83" s="190"/>
      <c r="E83" s="183"/>
      <c r="F83" s="184"/>
      <c r="G83" s="201"/>
      <c r="H83" s="185"/>
    </row>
    <row r="84" spans="1:19" s="186" customFormat="1">
      <c r="A84" s="191"/>
      <c r="B84" s="192"/>
      <c r="C84" s="193" t="s">
        <v>238</v>
      </c>
      <c r="D84" s="194"/>
      <c r="E84" s="195"/>
      <c r="F84" s="196"/>
      <c r="G84" s="202"/>
      <c r="H84" s="197">
        <v>0</v>
      </c>
    </row>
    <row r="85" spans="1:19" s="186" customFormat="1">
      <c r="A85" s="179"/>
      <c r="B85" s="180"/>
      <c r="C85" s="181"/>
      <c r="D85" s="182"/>
      <c r="E85" s="183"/>
      <c r="F85" s="184"/>
      <c r="G85" s="201"/>
      <c r="H85" s="185"/>
    </row>
    <row r="86" spans="1:19" s="186" customFormat="1">
      <c r="A86" s="187" t="s">
        <v>265</v>
      </c>
      <c r="B86" s="188"/>
      <c r="C86" s="189" t="s">
        <v>266</v>
      </c>
      <c r="D86" s="190"/>
      <c r="E86" s="183"/>
      <c r="F86" s="184"/>
      <c r="G86" s="201"/>
      <c r="H86" s="185"/>
    </row>
    <row r="87" spans="1:19" s="186" customFormat="1">
      <c r="A87" s="191"/>
      <c r="B87" s="192"/>
      <c r="C87" s="193" t="s">
        <v>238</v>
      </c>
      <c r="D87" s="194"/>
      <c r="E87" s="195"/>
      <c r="F87" s="196"/>
      <c r="G87" s="202"/>
      <c r="H87" s="197">
        <v>0</v>
      </c>
    </row>
    <row r="88" spans="1:19" s="186" customFormat="1">
      <c r="A88" s="187"/>
      <c r="B88" s="188"/>
      <c r="C88" s="189"/>
      <c r="D88" s="190"/>
      <c r="E88" s="183"/>
      <c r="F88" s="184"/>
      <c r="G88" s="201"/>
      <c r="H88" s="185"/>
    </row>
    <row r="89" spans="1:19" s="186" customFormat="1" ht="11.25">
      <c r="A89" s="170"/>
      <c r="B89" s="171"/>
      <c r="C89" s="172" t="s">
        <v>267</v>
      </c>
      <c r="D89" s="228"/>
      <c r="E89" s="229"/>
      <c r="F89" s="230"/>
      <c r="G89" s="231"/>
      <c r="H89" s="232">
        <f>SUM(H12:H88)</f>
        <v>0</v>
      </c>
      <c r="L89" s="188"/>
      <c r="M89" s="188"/>
      <c r="N89" s="233"/>
      <c r="O89" s="234"/>
      <c r="P89" s="199"/>
      <c r="Q89" s="200"/>
      <c r="R89" s="200"/>
      <c r="S89" s="200"/>
    </row>
    <row r="90" spans="1:19" s="186" customFormat="1" ht="11.25">
      <c r="A90" s="235"/>
      <c r="B90" s="236"/>
      <c r="C90" s="237"/>
      <c r="D90" s="238"/>
      <c r="E90" s="239"/>
      <c r="F90" s="240"/>
      <c r="G90" s="241"/>
      <c r="H90" s="242"/>
      <c r="L90" s="180"/>
      <c r="M90" s="188"/>
      <c r="N90" s="181"/>
      <c r="O90" s="198"/>
      <c r="P90" s="199"/>
      <c r="Q90" s="200"/>
      <c r="R90" s="200"/>
      <c r="S90" s="200"/>
    </row>
    <row r="91" spans="1:19" s="186" customFormat="1" ht="11.25">
      <c r="A91" s="170" t="s">
        <v>268</v>
      </c>
      <c r="B91" s="171"/>
      <c r="C91" s="172" t="s">
        <v>269</v>
      </c>
      <c r="D91" s="173"/>
      <c r="E91" s="174"/>
      <c r="F91" s="175"/>
      <c r="G91" s="243"/>
      <c r="H91" s="177"/>
      <c r="L91" s="244"/>
      <c r="M91" s="180"/>
      <c r="N91" s="227"/>
      <c r="O91" s="198"/>
      <c r="P91" s="199"/>
      <c r="Q91" s="200"/>
      <c r="R91" s="200"/>
      <c r="S91" s="200"/>
    </row>
    <row r="92" spans="1:19" s="186" customFormat="1" ht="11.25">
      <c r="A92" s="245"/>
      <c r="B92" s="246"/>
      <c r="C92" s="247"/>
      <c r="D92" s="248"/>
      <c r="E92" s="249"/>
      <c r="F92" s="250"/>
      <c r="G92" s="251"/>
      <c r="H92" s="252"/>
      <c r="L92" s="244"/>
      <c r="M92" s="180"/>
      <c r="N92" s="227"/>
      <c r="O92" s="198"/>
      <c r="P92" s="199"/>
      <c r="Q92" s="200"/>
      <c r="R92" s="200"/>
      <c r="S92" s="200"/>
    </row>
    <row r="93" spans="1:19" s="186" customFormat="1">
      <c r="A93" s="222"/>
      <c r="B93" s="223"/>
      <c r="C93" s="224"/>
      <c r="D93" s="225"/>
      <c r="E93" s="211"/>
      <c r="F93" s="212"/>
      <c r="G93" s="213"/>
      <c r="H93" s="214"/>
      <c r="L93" s="244"/>
      <c r="M93" s="180"/>
      <c r="N93" s="227"/>
      <c r="O93" s="198"/>
      <c r="P93" s="199"/>
      <c r="Q93" s="200"/>
      <c r="R93" s="200"/>
      <c r="S93" s="200"/>
    </row>
    <row r="94" spans="1:19" s="186" customFormat="1" ht="42">
      <c r="A94" s="187" t="s">
        <v>270</v>
      </c>
      <c r="B94" s="188"/>
      <c r="C94" s="189" t="s">
        <v>271</v>
      </c>
      <c r="D94" s="190"/>
      <c r="E94" s="183"/>
      <c r="F94" s="184"/>
      <c r="G94" s="201"/>
      <c r="H94" s="185"/>
      <c r="L94" s="244"/>
      <c r="M94" s="180"/>
      <c r="N94" s="227"/>
      <c r="O94" s="198"/>
      <c r="P94" s="199"/>
      <c r="Q94" s="200"/>
      <c r="R94" s="200"/>
      <c r="S94" s="200"/>
    </row>
    <row r="95" spans="1:19" s="186" customFormat="1">
      <c r="A95" s="191"/>
      <c r="B95" s="192"/>
      <c r="C95" s="193" t="s">
        <v>272</v>
      </c>
      <c r="D95" s="194"/>
      <c r="E95" s="195" t="s">
        <v>112</v>
      </c>
      <c r="F95" s="196">
        <v>22</v>
      </c>
      <c r="G95" s="196"/>
      <c r="H95" s="197">
        <f>F95*G95</f>
        <v>0</v>
      </c>
      <c r="L95" s="244"/>
      <c r="M95" s="180"/>
      <c r="N95" s="227"/>
      <c r="O95" s="198"/>
      <c r="P95" s="199"/>
      <c r="Q95" s="200"/>
      <c r="R95" s="200"/>
      <c r="S95" s="200"/>
    </row>
    <row r="96" spans="1:19" s="186" customFormat="1">
      <c r="A96" s="222"/>
      <c r="B96" s="223"/>
      <c r="C96" s="224"/>
      <c r="D96" s="225"/>
      <c r="E96" s="211"/>
      <c r="F96" s="212"/>
      <c r="G96" s="213"/>
      <c r="H96" s="214"/>
      <c r="L96" s="244"/>
      <c r="M96" s="180"/>
      <c r="N96" s="227"/>
      <c r="O96" s="198"/>
      <c r="P96" s="199"/>
      <c r="Q96" s="200"/>
      <c r="R96" s="200"/>
      <c r="S96" s="200"/>
    </row>
    <row r="97" spans="1:19" s="186" customFormat="1" ht="42">
      <c r="A97" s="187" t="s">
        <v>273</v>
      </c>
      <c r="B97" s="188"/>
      <c r="C97" s="189" t="s">
        <v>274</v>
      </c>
      <c r="D97" s="190"/>
      <c r="E97" s="183"/>
      <c r="F97" s="184"/>
      <c r="G97" s="201"/>
      <c r="H97" s="185"/>
      <c r="L97" s="244"/>
      <c r="M97" s="180"/>
      <c r="N97" s="227"/>
      <c r="O97" s="198"/>
      <c r="P97" s="199"/>
      <c r="Q97" s="200"/>
      <c r="R97" s="200"/>
      <c r="S97" s="200"/>
    </row>
    <row r="98" spans="1:19" s="186" customFormat="1">
      <c r="A98" s="191"/>
      <c r="B98" s="192"/>
      <c r="C98" s="193"/>
      <c r="D98" s="194"/>
      <c r="E98" s="195" t="s">
        <v>154</v>
      </c>
      <c r="F98" s="196">
        <v>1</v>
      </c>
      <c r="G98" s="196"/>
      <c r="H98" s="197">
        <f>F98*G98</f>
        <v>0</v>
      </c>
      <c r="L98" s="244"/>
      <c r="M98" s="180"/>
      <c r="N98" s="227"/>
      <c r="O98" s="198"/>
      <c r="P98" s="199"/>
      <c r="Q98" s="200"/>
      <c r="R98" s="200"/>
      <c r="S98" s="200"/>
    </row>
    <row r="99" spans="1:19" s="186" customFormat="1">
      <c r="A99" s="179"/>
      <c r="B99" s="180"/>
      <c r="C99" s="181"/>
      <c r="D99" s="182"/>
      <c r="E99" s="183"/>
      <c r="F99" s="184"/>
      <c r="G99" s="201"/>
      <c r="H99" s="185"/>
      <c r="L99" s="244"/>
      <c r="M99" s="180"/>
      <c r="N99" s="227"/>
      <c r="O99" s="198"/>
      <c r="P99" s="199"/>
      <c r="Q99" s="200"/>
      <c r="R99" s="200"/>
      <c r="S99" s="200"/>
    </row>
    <row r="100" spans="1:19" s="186" customFormat="1">
      <c r="A100" s="187" t="s">
        <v>275</v>
      </c>
      <c r="B100" s="188"/>
      <c r="C100" s="189" t="s">
        <v>276</v>
      </c>
      <c r="D100" s="190"/>
      <c r="E100" s="183"/>
      <c r="F100" s="184"/>
      <c r="G100" s="201"/>
      <c r="H100" s="185"/>
      <c r="L100" s="244"/>
      <c r="M100" s="180"/>
      <c r="N100" s="227"/>
      <c r="O100" s="198"/>
      <c r="P100" s="199"/>
      <c r="Q100" s="200"/>
      <c r="R100" s="200"/>
      <c r="S100" s="200"/>
    </row>
    <row r="101" spans="1:19" s="186" customFormat="1">
      <c r="A101" s="191"/>
      <c r="B101" s="192"/>
      <c r="C101" s="193"/>
      <c r="D101" s="194"/>
      <c r="E101" s="195" t="s">
        <v>33</v>
      </c>
      <c r="F101" s="196">
        <v>1</v>
      </c>
      <c r="G101" s="196"/>
      <c r="H101" s="197">
        <f>F101*G101</f>
        <v>0</v>
      </c>
      <c r="L101" s="244"/>
      <c r="M101" s="180"/>
      <c r="N101" s="227"/>
      <c r="O101" s="198"/>
      <c r="P101" s="199"/>
      <c r="Q101" s="200"/>
      <c r="R101" s="200"/>
      <c r="S101" s="200"/>
    </row>
    <row r="102" spans="1:19" s="186" customFormat="1">
      <c r="A102" s="179"/>
      <c r="B102" s="180"/>
      <c r="C102" s="181"/>
      <c r="D102" s="182"/>
      <c r="E102" s="183"/>
      <c r="F102" s="184"/>
      <c r="G102" s="201"/>
      <c r="H102" s="185"/>
      <c r="L102" s="244"/>
      <c r="M102" s="180"/>
      <c r="N102" s="227"/>
      <c r="O102" s="198"/>
      <c r="P102" s="199"/>
      <c r="Q102" s="200"/>
      <c r="R102" s="200"/>
      <c r="S102" s="200"/>
    </row>
    <row r="103" spans="1:19" s="186" customFormat="1" ht="21">
      <c r="A103" s="187" t="s">
        <v>277</v>
      </c>
      <c r="B103" s="188"/>
      <c r="C103" s="189" t="s">
        <v>278</v>
      </c>
      <c r="D103" s="190"/>
      <c r="E103" s="183"/>
      <c r="F103" s="184"/>
      <c r="G103" s="201"/>
      <c r="H103" s="185"/>
      <c r="L103" s="244"/>
      <c r="M103" s="180"/>
      <c r="N103" s="227"/>
      <c r="O103" s="198"/>
      <c r="P103" s="199"/>
      <c r="Q103" s="200"/>
      <c r="R103" s="200"/>
      <c r="S103" s="200"/>
    </row>
    <row r="104" spans="1:19" s="186" customFormat="1">
      <c r="A104" s="191"/>
      <c r="B104" s="192"/>
      <c r="C104" s="193"/>
      <c r="D104" s="194"/>
      <c r="E104" s="195" t="s">
        <v>279</v>
      </c>
      <c r="F104" s="196">
        <v>14</v>
      </c>
      <c r="G104" s="196"/>
      <c r="H104" s="197">
        <f>F104*G104</f>
        <v>0</v>
      </c>
      <c r="L104" s="244"/>
      <c r="M104" s="180"/>
      <c r="N104" s="227"/>
      <c r="O104" s="198"/>
      <c r="P104" s="199"/>
      <c r="Q104" s="200"/>
      <c r="R104" s="200"/>
      <c r="S104" s="200"/>
    </row>
    <row r="105" spans="1:19" s="186" customFormat="1">
      <c r="A105" s="179"/>
      <c r="B105" s="180"/>
      <c r="C105" s="181"/>
      <c r="D105" s="182"/>
      <c r="E105" s="183"/>
      <c r="F105" s="184"/>
      <c r="G105" s="201"/>
      <c r="H105" s="185"/>
      <c r="L105" s="244"/>
      <c r="M105" s="180"/>
      <c r="N105" s="227"/>
      <c r="O105" s="198"/>
      <c r="P105" s="199"/>
      <c r="Q105" s="200"/>
      <c r="R105" s="200"/>
      <c r="S105" s="200"/>
    </row>
    <row r="106" spans="1:19" s="186" customFormat="1" ht="21">
      <c r="A106" s="187" t="s">
        <v>280</v>
      </c>
      <c r="B106" s="188"/>
      <c r="C106" s="189" t="s">
        <v>281</v>
      </c>
      <c r="D106" s="190"/>
      <c r="E106" s="183"/>
      <c r="F106" s="184"/>
      <c r="G106" s="201"/>
      <c r="H106" s="185"/>
      <c r="L106" s="244"/>
      <c r="M106" s="180"/>
      <c r="N106" s="227"/>
      <c r="O106" s="198"/>
      <c r="P106" s="199"/>
      <c r="Q106" s="200"/>
      <c r="R106" s="200"/>
      <c r="S106" s="200"/>
    </row>
    <row r="107" spans="1:19" s="186" customFormat="1">
      <c r="A107" s="187"/>
      <c r="B107" s="188"/>
      <c r="C107" s="189" t="s">
        <v>282</v>
      </c>
      <c r="D107" s="190"/>
      <c r="E107" s="183" t="s">
        <v>33</v>
      </c>
      <c r="F107" s="184">
        <v>1</v>
      </c>
      <c r="G107" s="201"/>
      <c r="H107" s="185"/>
      <c r="L107" s="244"/>
      <c r="M107" s="180"/>
      <c r="N107" s="227"/>
      <c r="O107" s="198"/>
      <c r="P107" s="199"/>
      <c r="Q107" s="200"/>
      <c r="R107" s="200"/>
      <c r="S107" s="200"/>
    </row>
    <row r="108" spans="1:19" s="186" customFormat="1">
      <c r="A108" s="187"/>
      <c r="B108" s="188"/>
      <c r="C108" s="189" t="s">
        <v>283</v>
      </c>
      <c r="D108" s="190"/>
      <c r="E108" s="183" t="s">
        <v>33</v>
      </c>
      <c r="F108" s="184">
        <v>1</v>
      </c>
      <c r="G108" s="201"/>
      <c r="H108" s="185"/>
      <c r="L108" s="244"/>
      <c r="M108" s="180"/>
      <c r="N108" s="227"/>
      <c r="O108" s="198"/>
      <c r="P108" s="199"/>
      <c r="Q108" s="200"/>
      <c r="R108" s="200"/>
      <c r="S108" s="200"/>
    </row>
    <row r="109" spans="1:19" s="186" customFormat="1">
      <c r="A109" s="187"/>
      <c r="B109" s="188"/>
      <c r="C109" s="189" t="s">
        <v>284</v>
      </c>
      <c r="D109" s="190"/>
      <c r="E109" s="183" t="s">
        <v>33</v>
      </c>
      <c r="F109" s="184">
        <v>4</v>
      </c>
      <c r="G109" s="201"/>
      <c r="H109" s="185"/>
      <c r="L109" s="244"/>
      <c r="M109" s="180"/>
      <c r="N109" s="227"/>
      <c r="O109" s="198"/>
      <c r="P109" s="199"/>
      <c r="Q109" s="200"/>
      <c r="R109" s="200"/>
      <c r="S109" s="200"/>
    </row>
    <row r="110" spans="1:19" s="186" customFormat="1">
      <c r="A110" s="187"/>
      <c r="B110" s="188"/>
      <c r="C110" s="189" t="s">
        <v>285</v>
      </c>
      <c r="D110" s="190"/>
      <c r="E110" s="183" t="s">
        <v>33</v>
      </c>
      <c r="F110" s="184">
        <v>3</v>
      </c>
      <c r="G110" s="201"/>
      <c r="H110" s="185"/>
      <c r="L110" s="244"/>
      <c r="M110" s="180"/>
      <c r="N110" s="227"/>
      <c r="O110" s="198"/>
      <c r="P110" s="199"/>
      <c r="Q110" s="200"/>
      <c r="R110" s="200"/>
      <c r="S110" s="200"/>
    </row>
    <row r="111" spans="1:19" s="186" customFormat="1">
      <c r="A111" s="187"/>
      <c r="B111" s="188"/>
      <c r="C111" s="189" t="s">
        <v>286</v>
      </c>
      <c r="D111" s="190"/>
      <c r="E111" s="183" t="s">
        <v>33</v>
      </c>
      <c r="F111" s="184">
        <v>3</v>
      </c>
      <c r="G111" s="201"/>
      <c r="H111" s="185"/>
      <c r="L111" s="244"/>
      <c r="M111" s="180"/>
      <c r="N111" s="227"/>
      <c r="O111" s="198"/>
      <c r="P111" s="199"/>
      <c r="Q111" s="200"/>
      <c r="R111" s="200"/>
      <c r="S111" s="200"/>
    </row>
    <row r="112" spans="1:19" s="186" customFormat="1">
      <c r="A112" s="187"/>
      <c r="B112" s="188"/>
      <c r="C112" s="189" t="s">
        <v>287</v>
      </c>
      <c r="D112" s="190"/>
      <c r="E112" s="183" t="s">
        <v>33</v>
      </c>
      <c r="F112" s="184">
        <v>1</v>
      </c>
      <c r="G112" s="201"/>
      <c r="H112" s="185"/>
      <c r="L112" s="244"/>
      <c r="M112" s="180"/>
      <c r="N112" s="227"/>
      <c r="O112" s="198"/>
      <c r="P112" s="199"/>
      <c r="Q112" s="200"/>
      <c r="R112" s="200"/>
      <c r="S112" s="200"/>
    </row>
    <row r="113" spans="1:19" s="186" customFormat="1">
      <c r="A113" s="187"/>
      <c r="B113" s="188"/>
      <c r="C113" s="189" t="s">
        <v>288</v>
      </c>
      <c r="D113" s="190"/>
      <c r="E113" s="183" t="s">
        <v>33</v>
      </c>
      <c r="F113" s="184">
        <v>4</v>
      </c>
      <c r="G113" s="201"/>
      <c r="H113" s="185"/>
      <c r="L113" s="244"/>
      <c r="M113" s="180"/>
      <c r="N113" s="227"/>
      <c r="O113" s="198"/>
      <c r="P113" s="199"/>
      <c r="Q113" s="200"/>
      <c r="R113" s="200"/>
      <c r="S113" s="200"/>
    </row>
    <row r="114" spans="1:19" s="186" customFormat="1">
      <c r="A114" s="187"/>
      <c r="B114" s="188"/>
      <c r="C114" s="189" t="s">
        <v>289</v>
      </c>
      <c r="D114" s="190"/>
      <c r="E114" s="183" t="s">
        <v>33</v>
      </c>
      <c r="F114" s="184">
        <v>8</v>
      </c>
      <c r="G114" s="201"/>
      <c r="H114" s="185"/>
      <c r="L114" s="244"/>
      <c r="M114" s="180"/>
      <c r="N114" s="227"/>
      <c r="O114" s="198"/>
      <c r="P114" s="199"/>
      <c r="Q114" s="200"/>
      <c r="R114" s="200"/>
      <c r="S114" s="200"/>
    </row>
    <row r="115" spans="1:19" s="186" customFormat="1">
      <c r="A115" s="187"/>
      <c r="B115" s="188"/>
      <c r="C115" s="189" t="s">
        <v>290</v>
      </c>
      <c r="D115" s="190"/>
      <c r="E115" s="183" t="s">
        <v>33</v>
      </c>
      <c r="F115" s="184">
        <v>1</v>
      </c>
      <c r="G115" s="201"/>
      <c r="H115" s="185"/>
      <c r="L115" s="244"/>
      <c r="M115" s="180"/>
      <c r="N115" s="227"/>
      <c r="O115" s="198"/>
      <c r="P115" s="199"/>
      <c r="Q115" s="200"/>
      <c r="R115" s="200"/>
      <c r="S115" s="200"/>
    </row>
    <row r="116" spans="1:19" s="186" customFormat="1">
      <c r="A116" s="191"/>
      <c r="B116" s="192"/>
      <c r="C116" s="253"/>
      <c r="D116" s="194"/>
      <c r="E116" s="195" t="s">
        <v>154</v>
      </c>
      <c r="F116" s="196">
        <v>2</v>
      </c>
      <c r="G116" s="196"/>
      <c r="H116" s="197">
        <f>F116*G116</f>
        <v>0</v>
      </c>
      <c r="L116" s="244"/>
      <c r="M116" s="180"/>
      <c r="N116" s="227"/>
      <c r="O116" s="198"/>
      <c r="P116" s="199"/>
      <c r="Q116" s="200"/>
      <c r="R116" s="200"/>
      <c r="S116" s="200"/>
    </row>
    <row r="117" spans="1:19" s="186" customFormat="1">
      <c r="A117" s="179"/>
      <c r="B117" s="180"/>
      <c r="C117" s="181"/>
      <c r="D117" s="182"/>
      <c r="E117" s="183"/>
      <c r="F117" s="184"/>
      <c r="G117" s="201"/>
      <c r="H117" s="185"/>
      <c r="L117" s="244"/>
      <c r="M117" s="180"/>
      <c r="N117" s="227"/>
      <c r="O117" s="198"/>
      <c r="P117" s="199"/>
      <c r="Q117" s="200"/>
      <c r="R117" s="200"/>
      <c r="S117" s="200"/>
    </row>
    <row r="118" spans="1:19" s="186" customFormat="1" ht="21">
      <c r="A118" s="187" t="s">
        <v>291</v>
      </c>
      <c r="B118" s="188"/>
      <c r="C118" s="189" t="s">
        <v>292</v>
      </c>
      <c r="D118" s="190"/>
      <c r="E118" s="183"/>
      <c r="F118" s="184"/>
      <c r="G118" s="201"/>
      <c r="H118" s="185"/>
      <c r="L118" s="244"/>
      <c r="M118" s="180"/>
      <c r="N118" s="227"/>
      <c r="O118" s="198"/>
      <c r="P118" s="199"/>
      <c r="Q118" s="200"/>
      <c r="R118" s="200"/>
      <c r="S118" s="200"/>
    </row>
    <row r="119" spans="1:19" s="186" customFormat="1">
      <c r="A119" s="191"/>
      <c r="B119" s="192"/>
      <c r="C119" s="193" t="s">
        <v>224</v>
      </c>
      <c r="D119" s="194"/>
      <c r="E119" s="195" t="s">
        <v>33</v>
      </c>
      <c r="F119" s="196">
        <v>2</v>
      </c>
      <c r="G119" s="196"/>
      <c r="H119" s="197">
        <f>F119*G119</f>
        <v>0</v>
      </c>
      <c r="L119" s="244"/>
      <c r="M119" s="180"/>
      <c r="N119" s="227"/>
      <c r="O119" s="198"/>
      <c r="P119" s="199"/>
      <c r="Q119" s="200"/>
      <c r="R119" s="200"/>
      <c r="S119" s="200"/>
    </row>
    <row r="120" spans="1:19" s="186" customFormat="1">
      <c r="A120" s="179"/>
      <c r="B120" s="180"/>
      <c r="C120" s="181"/>
      <c r="D120" s="182"/>
      <c r="E120" s="183"/>
      <c r="F120" s="184"/>
      <c r="G120" s="201"/>
      <c r="H120" s="185"/>
      <c r="L120" s="244"/>
      <c r="M120" s="180"/>
      <c r="N120" s="227"/>
      <c r="O120" s="198"/>
      <c r="P120" s="199"/>
      <c r="Q120" s="200"/>
      <c r="R120" s="200"/>
      <c r="S120" s="200"/>
    </row>
    <row r="121" spans="1:19" s="186" customFormat="1" ht="21">
      <c r="A121" s="187" t="s">
        <v>293</v>
      </c>
      <c r="B121" s="188"/>
      <c r="C121" s="189" t="s">
        <v>294</v>
      </c>
      <c r="D121" s="190"/>
      <c r="E121" s="183"/>
      <c r="F121" s="184"/>
      <c r="G121" s="201"/>
      <c r="H121" s="185"/>
      <c r="L121" s="244"/>
      <c r="M121" s="180"/>
      <c r="N121" s="227"/>
      <c r="O121" s="198"/>
      <c r="P121" s="199"/>
      <c r="Q121" s="200"/>
      <c r="R121" s="200"/>
      <c r="S121" s="200"/>
    </row>
    <row r="122" spans="1:19" s="186" customFormat="1">
      <c r="A122" s="191"/>
      <c r="B122" s="192"/>
      <c r="C122" s="193" t="s">
        <v>224</v>
      </c>
      <c r="D122" s="194"/>
      <c r="E122" s="195" t="s">
        <v>33</v>
      </c>
      <c r="F122" s="196">
        <v>1</v>
      </c>
      <c r="G122" s="196"/>
      <c r="H122" s="197">
        <f>F122*G122</f>
        <v>0</v>
      </c>
      <c r="L122" s="244"/>
      <c r="M122" s="180"/>
      <c r="N122" s="227"/>
      <c r="O122" s="198"/>
      <c r="P122" s="199"/>
      <c r="Q122" s="200"/>
      <c r="R122" s="200"/>
      <c r="S122" s="200"/>
    </row>
    <row r="123" spans="1:19" s="186" customFormat="1">
      <c r="A123" s="179"/>
      <c r="B123" s="180"/>
      <c r="C123" s="181"/>
      <c r="D123" s="182"/>
      <c r="E123" s="183"/>
      <c r="F123" s="184"/>
      <c r="G123" s="201"/>
      <c r="H123" s="185"/>
      <c r="L123" s="244"/>
      <c r="M123" s="180"/>
      <c r="N123" s="227"/>
      <c r="O123" s="198"/>
      <c r="P123" s="199"/>
      <c r="Q123" s="200"/>
      <c r="R123" s="200"/>
      <c r="S123" s="200"/>
    </row>
    <row r="124" spans="1:19" s="186" customFormat="1" ht="21">
      <c r="A124" s="187" t="s">
        <v>295</v>
      </c>
      <c r="B124" s="188"/>
      <c r="C124" s="189" t="s">
        <v>296</v>
      </c>
      <c r="D124" s="190"/>
      <c r="E124" s="183"/>
      <c r="F124" s="184"/>
      <c r="G124" s="201"/>
      <c r="H124" s="185"/>
      <c r="L124" s="244"/>
      <c r="M124" s="180"/>
      <c r="N124" s="227"/>
      <c r="O124" s="198"/>
      <c r="P124" s="199"/>
      <c r="Q124" s="200"/>
      <c r="R124" s="200"/>
      <c r="S124" s="200"/>
    </row>
    <row r="125" spans="1:19" s="186" customFormat="1">
      <c r="A125" s="191"/>
      <c r="B125" s="192"/>
      <c r="C125" s="193"/>
      <c r="D125" s="194"/>
      <c r="E125" s="195" t="s">
        <v>33</v>
      </c>
      <c r="F125" s="196">
        <v>3</v>
      </c>
      <c r="G125" s="196"/>
      <c r="H125" s="197">
        <f>F125*G125</f>
        <v>0</v>
      </c>
      <c r="L125" s="244"/>
      <c r="M125" s="180"/>
      <c r="N125" s="227"/>
      <c r="O125" s="198"/>
      <c r="P125" s="199"/>
      <c r="Q125" s="200"/>
      <c r="R125" s="200"/>
      <c r="S125" s="200"/>
    </row>
    <row r="126" spans="1:19" s="186" customFormat="1">
      <c r="A126" s="179"/>
      <c r="B126" s="180"/>
      <c r="C126" s="181"/>
      <c r="D126" s="182"/>
      <c r="E126" s="183"/>
      <c r="F126" s="184"/>
      <c r="G126" s="201"/>
      <c r="H126" s="185"/>
      <c r="L126" s="244"/>
      <c r="M126" s="180"/>
      <c r="N126" s="227"/>
      <c r="O126" s="198"/>
      <c r="P126" s="199"/>
      <c r="Q126" s="200"/>
      <c r="R126" s="200"/>
      <c r="S126" s="200"/>
    </row>
    <row r="127" spans="1:19" s="186" customFormat="1" ht="21">
      <c r="A127" s="187" t="s">
        <v>297</v>
      </c>
      <c r="B127" s="188"/>
      <c r="C127" s="189" t="s">
        <v>298</v>
      </c>
      <c r="D127" s="190"/>
      <c r="E127" s="183"/>
      <c r="F127" s="184"/>
      <c r="G127" s="201"/>
      <c r="H127" s="185"/>
      <c r="L127" s="244"/>
      <c r="M127" s="180"/>
      <c r="N127" s="227"/>
      <c r="O127" s="198"/>
      <c r="P127" s="199"/>
      <c r="Q127" s="200"/>
      <c r="R127" s="200"/>
      <c r="S127" s="200"/>
    </row>
    <row r="128" spans="1:19" s="186" customFormat="1">
      <c r="A128" s="226"/>
      <c r="B128" s="180"/>
      <c r="C128" s="227"/>
      <c r="D128" s="182"/>
      <c r="E128" s="183" t="s">
        <v>33</v>
      </c>
      <c r="F128" s="184">
        <v>3</v>
      </c>
      <c r="G128" s="184"/>
      <c r="H128" s="185">
        <f>F128*G128</f>
        <v>0</v>
      </c>
      <c r="L128" s="244"/>
      <c r="M128" s="180"/>
      <c r="N128" s="227"/>
      <c r="O128" s="198"/>
      <c r="P128" s="199"/>
      <c r="Q128" s="200"/>
      <c r="R128" s="200"/>
      <c r="S128" s="200"/>
    </row>
    <row r="129" spans="1:19" s="186" customFormat="1" ht="11.25">
      <c r="A129" s="254"/>
      <c r="B129" s="255"/>
      <c r="C129" s="256"/>
      <c r="D129" s="257"/>
      <c r="E129" s="258"/>
      <c r="F129" s="259"/>
      <c r="G129" s="260"/>
      <c r="H129" s="261"/>
      <c r="L129" s="244"/>
      <c r="M129" s="180"/>
      <c r="N129" s="227"/>
      <c r="O129" s="198"/>
      <c r="P129" s="199"/>
      <c r="Q129" s="200"/>
      <c r="R129" s="200"/>
      <c r="S129" s="200"/>
    </row>
    <row r="130" spans="1:19" s="186" customFormat="1">
      <c r="A130" s="222"/>
      <c r="B130" s="223"/>
      <c r="C130" s="224"/>
      <c r="D130" s="225"/>
      <c r="E130" s="211"/>
      <c r="F130" s="212"/>
      <c r="G130" s="213"/>
      <c r="H130" s="214"/>
      <c r="L130" s="244"/>
      <c r="M130" s="180"/>
      <c r="N130" s="227"/>
      <c r="O130" s="198"/>
      <c r="P130" s="199"/>
      <c r="Q130" s="200"/>
      <c r="R130" s="200"/>
      <c r="S130" s="200"/>
    </row>
    <row r="131" spans="1:19" s="186" customFormat="1">
      <c r="A131" s="187" t="s">
        <v>299</v>
      </c>
      <c r="B131" s="188"/>
      <c r="C131" s="189" t="s">
        <v>300</v>
      </c>
      <c r="D131" s="190"/>
      <c r="E131" s="183"/>
      <c r="F131" s="184"/>
      <c r="G131" s="201"/>
      <c r="H131" s="185"/>
      <c r="L131" s="244"/>
      <c r="M131" s="180"/>
      <c r="N131" s="227"/>
      <c r="O131" s="198"/>
      <c r="P131" s="199"/>
      <c r="Q131" s="200"/>
      <c r="R131" s="200"/>
      <c r="S131" s="200"/>
    </row>
    <row r="132" spans="1:19" s="186" customFormat="1">
      <c r="A132" s="191"/>
      <c r="B132" s="192"/>
      <c r="C132" s="193" t="s">
        <v>238</v>
      </c>
      <c r="D132" s="194"/>
      <c r="E132" s="195"/>
      <c r="F132" s="196"/>
      <c r="G132" s="202"/>
      <c r="H132" s="197">
        <v>0</v>
      </c>
      <c r="L132" s="244"/>
      <c r="M132" s="180"/>
      <c r="N132" s="227"/>
      <c r="O132" s="198"/>
      <c r="P132" s="199"/>
      <c r="Q132" s="200"/>
      <c r="R132" s="200"/>
      <c r="S132" s="200"/>
    </row>
    <row r="133" spans="1:19" s="186" customFormat="1">
      <c r="A133" s="179"/>
      <c r="B133" s="180"/>
      <c r="C133" s="181"/>
      <c r="D133" s="182"/>
      <c r="E133" s="183"/>
      <c r="F133" s="184"/>
      <c r="G133" s="201"/>
      <c r="H133" s="185"/>
      <c r="L133" s="244"/>
      <c r="M133" s="180"/>
      <c r="N133" s="227"/>
      <c r="O133" s="198"/>
      <c r="P133" s="199"/>
      <c r="Q133" s="200"/>
      <c r="R133" s="200"/>
      <c r="S133" s="200"/>
    </row>
    <row r="134" spans="1:19" s="186" customFormat="1">
      <c r="A134" s="187" t="s">
        <v>301</v>
      </c>
      <c r="B134" s="188"/>
      <c r="C134" s="189" t="s">
        <v>266</v>
      </c>
      <c r="D134" s="190"/>
      <c r="E134" s="183"/>
      <c r="F134" s="184"/>
      <c r="G134" s="201"/>
      <c r="H134" s="185"/>
      <c r="L134" s="244"/>
      <c r="M134" s="180"/>
      <c r="N134" s="227"/>
      <c r="O134" s="198"/>
      <c r="P134" s="199"/>
      <c r="Q134" s="200"/>
      <c r="R134" s="200"/>
      <c r="S134" s="200"/>
    </row>
    <row r="135" spans="1:19" s="186" customFormat="1">
      <c r="A135" s="191"/>
      <c r="B135" s="192"/>
      <c r="C135" s="193" t="s">
        <v>238</v>
      </c>
      <c r="D135" s="194"/>
      <c r="E135" s="195"/>
      <c r="F135" s="196"/>
      <c r="G135" s="202"/>
      <c r="H135" s="197">
        <v>0</v>
      </c>
      <c r="L135" s="244"/>
      <c r="M135" s="180"/>
      <c r="N135" s="227"/>
      <c r="O135" s="198"/>
      <c r="P135" s="199"/>
      <c r="Q135" s="200"/>
      <c r="R135" s="200"/>
      <c r="S135" s="200"/>
    </row>
    <row r="136" spans="1:19" s="186" customFormat="1" ht="11.25">
      <c r="A136" s="245"/>
      <c r="B136" s="246"/>
      <c r="C136" s="247"/>
      <c r="D136" s="248"/>
      <c r="E136" s="249"/>
      <c r="F136" s="250"/>
      <c r="G136" s="251"/>
      <c r="H136" s="252"/>
      <c r="L136" s="244"/>
      <c r="M136" s="180"/>
      <c r="N136" s="227"/>
      <c r="O136" s="198"/>
      <c r="P136" s="199"/>
      <c r="Q136" s="200"/>
      <c r="R136" s="200"/>
      <c r="S136" s="200"/>
    </row>
    <row r="137" spans="1:19" s="186" customFormat="1" ht="11.25">
      <c r="A137" s="170"/>
      <c r="B137" s="171"/>
      <c r="C137" s="172" t="s">
        <v>302</v>
      </c>
      <c r="D137" s="228"/>
      <c r="E137" s="229"/>
      <c r="F137" s="230"/>
      <c r="G137" s="231"/>
      <c r="H137" s="232">
        <f>SUM(H95:H136)</f>
        <v>0</v>
      </c>
      <c r="L137" s="244"/>
      <c r="M137" s="180"/>
      <c r="N137" s="227"/>
      <c r="O137" s="198"/>
      <c r="P137" s="199"/>
      <c r="Q137" s="200"/>
      <c r="R137" s="200"/>
      <c r="S137" s="200"/>
    </row>
    <row r="138" spans="1:19" s="186" customFormat="1" ht="11.25">
      <c r="A138" s="245"/>
      <c r="B138" s="246"/>
      <c r="C138" s="247"/>
      <c r="D138" s="248"/>
      <c r="E138" s="249"/>
      <c r="F138" s="250"/>
      <c r="G138" s="251"/>
      <c r="H138" s="252"/>
      <c r="L138" s="244"/>
      <c r="M138" s="180"/>
      <c r="N138" s="227"/>
      <c r="O138" s="198"/>
      <c r="P138" s="199"/>
      <c r="Q138" s="200"/>
      <c r="R138" s="200"/>
      <c r="S138" s="200"/>
    </row>
    <row r="139" spans="1:19" s="186" customFormat="1" ht="11.25">
      <c r="A139" s="170" t="s">
        <v>303</v>
      </c>
      <c r="B139" s="171"/>
      <c r="C139" s="172" t="s">
        <v>304</v>
      </c>
      <c r="D139" s="173"/>
      <c r="E139" s="174"/>
      <c r="F139" s="175"/>
      <c r="G139" s="243"/>
      <c r="H139" s="177"/>
      <c r="L139" s="244"/>
      <c r="M139" s="180"/>
      <c r="N139" s="227"/>
      <c r="O139" s="198"/>
      <c r="P139" s="199"/>
      <c r="Q139" s="200"/>
      <c r="R139" s="200"/>
      <c r="S139" s="200"/>
    </row>
    <row r="140" spans="1:19" s="186" customFormat="1" ht="11.25">
      <c r="A140" s="245"/>
      <c r="B140" s="246"/>
      <c r="C140" s="247"/>
      <c r="D140" s="248"/>
      <c r="E140" s="249"/>
      <c r="F140" s="250"/>
      <c r="G140" s="251"/>
      <c r="H140" s="252"/>
      <c r="L140" s="244"/>
      <c r="M140" s="180"/>
      <c r="N140" s="227"/>
      <c r="O140" s="198"/>
      <c r="P140" s="199"/>
      <c r="Q140" s="200"/>
      <c r="R140" s="200"/>
      <c r="S140" s="200"/>
    </row>
    <row r="141" spans="1:19" s="186" customFormat="1">
      <c r="A141" s="222"/>
      <c r="B141" s="223"/>
      <c r="C141" s="224"/>
      <c r="D141" s="225"/>
      <c r="E141" s="211"/>
      <c r="F141" s="212"/>
      <c r="G141" s="213"/>
      <c r="H141" s="214"/>
      <c r="L141" s="244"/>
      <c r="M141" s="180"/>
      <c r="N141" s="227"/>
      <c r="O141" s="198"/>
      <c r="P141" s="199"/>
      <c r="Q141" s="200"/>
      <c r="R141" s="200"/>
      <c r="S141" s="200"/>
    </row>
    <row r="142" spans="1:19" s="186" customFormat="1" ht="42">
      <c r="A142" s="187" t="s">
        <v>305</v>
      </c>
      <c r="B142" s="188"/>
      <c r="C142" s="189" t="s">
        <v>306</v>
      </c>
      <c r="D142" s="190"/>
      <c r="E142" s="183"/>
      <c r="F142" s="184"/>
      <c r="G142" s="201"/>
      <c r="H142" s="185"/>
      <c r="L142" s="244"/>
      <c r="M142" s="180"/>
      <c r="N142" s="227"/>
      <c r="O142" s="198"/>
      <c r="P142" s="199"/>
      <c r="Q142" s="200"/>
      <c r="R142" s="200"/>
      <c r="S142" s="200"/>
    </row>
    <row r="143" spans="1:19" s="186" customFormat="1">
      <c r="A143" s="191"/>
      <c r="B143" s="192"/>
      <c r="C143" s="193"/>
      <c r="D143" s="194"/>
      <c r="E143" s="195" t="s">
        <v>112</v>
      </c>
      <c r="F143" s="196">
        <v>60</v>
      </c>
      <c r="G143" s="196"/>
      <c r="H143" s="197">
        <f>F143*G143</f>
        <v>0</v>
      </c>
      <c r="L143" s="244"/>
      <c r="M143" s="180"/>
      <c r="N143" s="227"/>
      <c r="O143" s="198"/>
      <c r="P143" s="199"/>
      <c r="Q143" s="200"/>
      <c r="R143" s="200"/>
      <c r="S143" s="200"/>
    </row>
    <row r="144" spans="1:19" s="186" customFormat="1">
      <c r="A144" s="222"/>
      <c r="B144" s="223"/>
      <c r="C144" s="224"/>
      <c r="D144" s="225"/>
      <c r="E144" s="211"/>
      <c r="F144" s="212"/>
      <c r="G144" s="213"/>
      <c r="H144" s="214"/>
      <c r="L144" s="244"/>
      <c r="M144" s="180"/>
      <c r="N144" s="227"/>
      <c r="O144" s="198"/>
      <c r="P144" s="199"/>
      <c r="Q144" s="200"/>
      <c r="R144" s="200"/>
      <c r="S144" s="200"/>
    </row>
    <row r="145" spans="1:19" s="186" customFormat="1" ht="73.5">
      <c r="A145" s="187" t="s">
        <v>307</v>
      </c>
      <c r="B145" s="188"/>
      <c r="C145" s="189" t="s">
        <v>308</v>
      </c>
      <c r="D145" s="190"/>
      <c r="E145" s="183"/>
      <c r="F145" s="184"/>
      <c r="G145" s="201"/>
      <c r="H145" s="185"/>
      <c r="L145" s="244"/>
      <c r="M145" s="180"/>
      <c r="N145" s="227"/>
      <c r="O145" s="198"/>
      <c r="P145" s="199"/>
      <c r="Q145" s="200"/>
      <c r="R145" s="200"/>
      <c r="S145" s="200"/>
    </row>
    <row r="146" spans="1:19" s="186" customFormat="1">
      <c r="A146" s="191"/>
      <c r="B146" s="192"/>
      <c r="C146" s="193"/>
      <c r="D146" s="194"/>
      <c r="E146" s="195" t="s">
        <v>309</v>
      </c>
      <c r="F146" s="196">
        <v>8</v>
      </c>
      <c r="G146" s="196"/>
      <c r="H146" s="197">
        <f>F146*G146</f>
        <v>0</v>
      </c>
      <c r="L146" s="244"/>
      <c r="M146" s="180"/>
      <c r="N146" s="227"/>
      <c r="O146" s="198"/>
      <c r="P146" s="199"/>
      <c r="Q146" s="200"/>
      <c r="R146" s="200"/>
      <c r="S146" s="200"/>
    </row>
    <row r="147" spans="1:19" s="186" customFormat="1">
      <c r="A147" s="222"/>
      <c r="B147" s="223"/>
      <c r="C147" s="224"/>
      <c r="D147" s="225"/>
      <c r="E147" s="211"/>
      <c r="F147" s="212"/>
      <c r="G147" s="213"/>
      <c r="H147" s="214"/>
      <c r="L147" s="244"/>
      <c r="M147" s="180"/>
      <c r="N147" s="227"/>
      <c r="O147" s="198"/>
      <c r="P147" s="199"/>
      <c r="Q147" s="200"/>
      <c r="R147" s="200"/>
      <c r="S147" s="200"/>
    </row>
    <row r="148" spans="1:19" s="186" customFormat="1" ht="73.5">
      <c r="A148" s="187" t="s">
        <v>310</v>
      </c>
      <c r="B148" s="188"/>
      <c r="C148" s="189" t="s">
        <v>311</v>
      </c>
      <c r="D148" s="190"/>
      <c r="E148" s="183"/>
      <c r="F148" s="184"/>
      <c r="G148" s="201"/>
      <c r="H148" s="185"/>
      <c r="L148" s="244"/>
      <c r="M148" s="180"/>
      <c r="N148" s="227"/>
      <c r="O148" s="198"/>
      <c r="P148" s="199"/>
      <c r="Q148" s="200"/>
      <c r="R148" s="200"/>
      <c r="S148" s="200"/>
    </row>
    <row r="149" spans="1:19" s="186" customFormat="1">
      <c r="A149" s="191"/>
      <c r="B149" s="192"/>
      <c r="C149" s="193"/>
      <c r="D149" s="194"/>
      <c r="E149" s="195" t="s">
        <v>309</v>
      </c>
      <c r="F149" s="196">
        <v>36</v>
      </c>
      <c r="G149" s="196"/>
      <c r="H149" s="197">
        <f>F149*G149</f>
        <v>0</v>
      </c>
      <c r="L149" s="244"/>
      <c r="M149" s="180"/>
      <c r="N149" s="227"/>
      <c r="O149" s="198"/>
      <c r="P149" s="199"/>
      <c r="Q149" s="200"/>
      <c r="R149" s="200"/>
      <c r="S149" s="200"/>
    </row>
    <row r="150" spans="1:19" s="186" customFormat="1">
      <c r="A150" s="222"/>
      <c r="B150" s="223"/>
      <c r="C150" s="224"/>
      <c r="D150" s="225"/>
      <c r="E150" s="211"/>
      <c r="F150" s="212"/>
      <c r="G150" s="213"/>
      <c r="H150" s="214"/>
      <c r="L150" s="244"/>
      <c r="M150" s="180"/>
      <c r="N150" s="227"/>
      <c r="O150" s="198"/>
      <c r="P150" s="199"/>
      <c r="Q150" s="200"/>
      <c r="R150" s="200"/>
      <c r="S150" s="200"/>
    </row>
    <row r="151" spans="1:19" s="186" customFormat="1" ht="115.5">
      <c r="A151" s="187" t="s">
        <v>312</v>
      </c>
      <c r="B151" s="188"/>
      <c r="C151" s="189" t="s">
        <v>313</v>
      </c>
      <c r="D151" s="190"/>
      <c r="E151" s="183"/>
      <c r="F151" s="184"/>
      <c r="G151" s="201"/>
      <c r="H151" s="185"/>
      <c r="L151" s="244"/>
      <c r="M151" s="180"/>
      <c r="N151" s="227"/>
      <c r="O151" s="198"/>
      <c r="P151" s="199"/>
      <c r="Q151" s="200"/>
      <c r="R151" s="200"/>
      <c r="S151" s="200"/>
    </row>
    <row r="152" spans="1:19" s="186" customFormat="1">
      <c r="A152" s="191"/>
      <c r="B152" s="192"/>
      <c r="C152" s="193"/>
      <c r="D152" s="194"/>
      <c r="E152" s="195" t="s">
        <v>50</v>
      </c>
      <c r="F152" s="196">
        <v>36</v>
      </c>
      <c r="G152" s="196"/>
      <c r="H152" s="197">
        <f>F152*G152</f>
        <v>0</v>
      </c>
      <c r="L152" s="244"/>
      <c r="M152" s="180"/>
      <c r="N152" s="227"/>
      <c r="O152" s="198"/>
      <c r="P152" s="199"/>
      <c r="Q152" s="200"/>
      <c r="R152" s="200"/>
      <c r="S152" s="200"/>
    </row>
    <row r="153" spans="1:19" s="186" customFormat="1">
      <c r="A153" s="222"/>
      <c r="B153" s="223"/>
      <c r="C153" s="224"/>
      <c r="D153" s="225"/>
      <c r="E153" s="211"/>
      <c r="F153" s="212"/>
      <c r="G153" s="213"/>
      <c r="H153" s="214"/>
      <c r="L153" s="244"/>
      <c r="M153" s="180"/>
      <c r="N153" s="227"/>
      <c r="O153" s="198"/>
      <c r="P153" s="199"/>
      <c r="Q153" s="200"/>
      <c r="R153" s="200"/>
      <c r="S153" s="200"/>
    </row>
    <row r="154" spans="1:19" s="186" customFormat="1" ht="105">
      <c r="A154" s="187" t="s">
        <v>314</v>
      </c>
      <c r="B154" s="188"/>
      <c r="C154" s="189" t="s">
        <v>315</v>
      </c>
      <c r="D154" s="190"/>
      <c r="E154" s="183"/>
      <c r="F154" s="184"/>
      <c r="G154" s="201"/>
      <c r="H154" s="185"/>
      <c r="L154" s="244"/>
      <c r="M154" s="180"/>
      <c r="N154" s="227"/>
      <c r="O154" s="198"/>
      <c r="P154" s="199"/>
      <c r="Q154" s="200"/>
      <c r="R154" s="200"/>
      <c r="S154" s="200"/>
    </row>
    <row r="155" spans="1:19" s="186" customFormat="1">
      <c r="A155" s="191"/>
      <c r="B155" s="192"/>
      <c r="C155" s="193"/>
      <c r="D155" s="194"/>
      <c r="E155" s="195" t="s">
        <v>309</v>
      </c>
      <c r="F155" s="196">
        <v>3.6</v>
      </c>
      <c r="G155" s="196"/>
      <c r="H155" s="197">
        <f>F155*G155</f>
        <v>0</v>
      </c>
      <c r="L155" s="244"/>
      <c r="M155" s="180"/>
      <c r="N155" s="227"/>
      <c r="O155" s="198"/>
      <c r="P155" s="199"/>
      <c r="Q155" s="200"/>
      <c r="R155" s="200"/>
      <c r="S155" s="200"/>
    </row>
    <row r="156" spans="1:19" s="186" customFormat="1">
      <c r="A156" s="222"/>
      <c r="B156" s="223"/>
      <c r="C156" s="224"/>
      <c r="D156" s="225"/>
      <c r="E156" s="211"/>
      <c r="F156" s="212"/>
      <c r="G156" s="212"/>
      <c r="H156" s="214"/>
      <c r="L156" s="244"/>
      <c r="M156" s="180"/>
      <c r="N156" s="227"/>
      <c r="O156" s="198"/>
      <c r="P156" s="199"/>
      <c r="Q156" s="200"/>
      <c r="R156" s="200"/>
      <c r="S156" s="200"/>
    </row>
    <row r="157" spans="1:19" s="186" customFormat="1" ht="115.5">
      <c r="A157" s="187" t="s">
        <v>316</v>
      </c>
      <c r="B157" s="188"/>
      <c r="C157" s="189" t="s">
        <v>317</v>
      </c>
      <c r="D157" s="190"/>
      <c r="E157" s="183"/>
      <c r="F157" s="184"/>
      <c r="G157" s="184"/>
      <c r="H157" s="185"/>
      <c r="L157" s="244"/>
      <c r="M157" s="180"/>
      <c r="N157" s="227"/>
      <c r="O157" s="198"/>
      <c r="P157" s="199"/>
      <c r="Q157" s="200"/>
      <c r="R157" s="200"/>
      <c r="S157" s="200"/>
    </row>
    <row r="158" spans="1:19" s="186" customFormat="1">
      <c r="A158" s="226"/>
      <c r="B158" s="180"/>
      <c r="C158" s="227"/>
      <c r="D158" s="182"/>
      <c r="E158" s="183" t="s">
        <v>309</v>
      </c>
      <c r="F158" s="184">
        <v>7.2</v>
      </c>
      <c r="G158" s="184"/>
      <c r="H158" s="185">
        <f>F158*G158</f>
        <v>0</v>
      </c>
      <c r="L158" s="244"/>
      <c r="M158" s="180"/>
      <c r="N158" s="227"/>
      <c r="O158" s="198"/>
      <c r="P158" s="199"/>
      <c r="Q158" s="200"/>
      <c r="R158" s="200"/>
      <c r="S158" s="200"/>
    </row>
    <row r="159" spans="1:19" s="186" customFormat="1">
      <c r="A159" s="262"/>
      <c r="B159" s="192"/>
      <c r="C159" s="263"/>
      <c r="D159" s="194"/>
      <c r="E159" s="195"/>
      <c r="F159" s="196"/>
      <c r="G159" s="202"/>
      <c r="H159" s="197"/>
      <c r="L159" s="244"/>
      <c r="M159" s="180"/>
      <c r="N159" s="227"/>
      <c r="O159" s="198"/>
      <c r="P159" s="199"/>
      <c r="Q159" s="200"/>
      <c r="R159" s="200"/>
      <c r="S159" s="200"/>
    </row>
    <row r="160" spans="1:19" s="186" customFormat="1" ht="136.5">
      <c r="A160" s="207" t="s">
        <v>318</v>
      </c>
      <c r="B160" s="208"/>
      <c r="C160" s="209" t="s">
        <v>319</v>
      </c>
      <c r="D160" s="210"/>
      <c r="E160" s="211"/>
      <c r="F160" s="212"/>
      <c r="G160" s="213"/>
      <c r="H160" s="214"/>
      <c r="L160" s="244"/>
      <c r="M160" s="180"/>
      <c r="N160" s="227"/>
      <c r="O160" s="198"/>
      <c r="P160" s="199"/>
      <c r="Q160" s="200"/>
      <c r="R160" s="200"/>
      <c r="S160" s="200"/>
    </row>
    <row r="161" spans="1:19" s="186" customFormat="1">
      <c r="A161" s="191"/>
      <c r="B161" s="192"/>
      <c r="C161" s="193"/>
      <c r="D161" s="194"/>
      <c r="E161" s="195" t="s">
        <v>309</v>
      </c>
      <c r="F161" s="196">
        <v>29</v>
      </c>
      <c r="G161" s="196"/>
      <c r="H161" s="197">
        <f>F161*G161</f>
        <v>0</v>
      </c>
      <c r="L161" s="244"/>
      <c r="M161" s="180"/>
      <c r="N161" s="227"/>
      <c r="O161" s="198"/>
      <c r="P161" s="199"/>
      <c r="Q161" s="200"/>
      <c r="R161" s="200"/>
      <c r="S161" s="200"/>
    </row>
    <row r="162" spans="1:19" s="186" customFormat="1">
      <c r="A162" s="222"/>
      <c r="B162" s="223"/>
      <c r="C162" s="224"/>
      <c r="D162" s="225"/>
      <c r="E162" s="211"/>
      <c r="F162" s="212"/>
      <c r="G162" s="213"/>
      <c r="H162" s="214"/>
      <c r="L162" s="244"/>
      <c r="M162" s="180"/>
      <c r="N162" s="227"/>
      <c r="O162" s="198"/>
      <c r="P162" s="199"/>
      <c r="Q162" s="200"/>
      <c r="R162" s="200"/>
      <c r="S162" s="200"/>
    </row>
    <row r="163" spans="1:19" s="186" customFormat="1" ht="115.5">
      <c r="A163" s="187" t="s">
        <v>320</v>
      </c>
      <c r="B163" s="188"/>
      <c r="C163" s="189" t="s">
        <v>321</v>
      </c>
      <c r="D163" s="190"/>
      <c r="E163" s="183"/>
      <c r="F163" s="184"/>
      <c r="G163" s="201"/>
      <c r="H163" s="185"/>
      <c r="L163" s="244"/>
      <c r="M163" s="180"/>
      <c r="N163" s="227"/>
      <c r="O163" s="198"/>
      <c r="P163" s="199"/>
      <c r="Q163" s="200"/>
      <c r="R163" s="200"/>
      <c r="S163" s="200"/>
    </row>
    <row r="164" spans="1:19" s="186" customFormat="1">
      <c r="A164" s="191"/>
      <c r="B164" s="192"/>
      <c r="C164" s="193"/>
      <c r="D164" s="194"/>
      <c r="E164" s="195" t="s">
        <v>309</v>
      </c>
      <c r="F164" s="196">
        <v>11</v>
      </c>
      <c r="G164" s="196"/>
      <c r="H164" s="197">
        <f>F164*G164</f>
        <v>0</v>
      </c>
      <c r="L164" s="244"/>
      <c r="M164" s="180"/>
      <c r="N164" s="227"/>
      <c r="O164" s="198"/>
      <c r="P164" s="199"/>
      <c r="Q164" s="200"/>
      <c r="R164" s="200"/>
      <c r="S164" s="200"/>
    </row>
    <row r="165" spans="1:19" s="186" customFormat="1">
      <c r="A165" s="222"/>
      <c r="B165" s="223"/>
      <c r="C165" s="224"/>
      <c r="D165" s="225"/>
      <c r="E165" s="211"/>
      <c r="F165" s="212"/>
      <c r="G165" s="213"/>
      <c r="H165" s="214"/>
      <c r="L165" s="244"/>
      <c r="M165" s="180"/>
      <c r="N165" s="227"/>
      <c r="O165" s="198"/>
      <c r="P165" s="199"/>
      <c r="Q165" s="200"/>
      <c r="R165" s="200"/>
      <c r="S165" s="200"/>
    </row>
    <row r="166" spans="1:19" s="186" customFormat="1" ht="115.5">
      <c r="A166" s="187" t="s">
        <v>322</v>
      </c>
      <c r="B166" s="188"/>
      <c r="C166" s="189" t="s">
        <v>323</v>
      </c>
      <c r="D166" s="190"/>
      <c r="E166" s="183"/>
      <c r="F166" s="184"/>
      <c r="G166" s="201"/>
      <c r="H166" s="185"/>
      <c r="L166" s="244"/>
      <c r="M166" s="180"/>
      <c r="N166" s="227"/>
      <c r="O166" s="198"/>
      <c r="P166" s="199"/>
      <c r="Q166" s="200"/>
      <c r="R166" s="200"/>
      <c r="S166" s="200"/>
    </row>
    <row r="167" spans="1:19" s="186" customFormat="1">
      <c r="A167" s="191"/>
      <c r="B167" s="192"/>
      <c r="C167" s="193"/>
      <c r="D167" s="194"/>
      <c r="E167" s="195" t="s">
        <v>112</v>
      </c>
      <c r="F167" s="196">
        <v>60</v>
      </c>
      <c r="G167" s="196"/>
      <c r="H167" s="197">
        <f>F167*G167</f>
        <v>0</v>
      </c>
      <c r="L167" s="244"/>
      <c r="M167" s="180"/>
      <c r="N167" s="227"/>
      <c r="O167" s="198"/>
      <c r="P167" s="199"/>
      <c r="Q167" s="200"/>
      <c r="R167" s="200"/>
      <c r="S167" s="200"/>
    </row>
    <row r="168" spans="1:19" s="186" customFormat="1">
      <c r="A168" s="222"/>
      <c r="B168" s="223"/>
      <c r="C168" s="224"/>
      <c r="D168" s="225"/>
      <c r="E168" s="211"/>
      <c r="F168" s="212"/>
      <c r="G168" s="213"/>
      <c r="H168" s="214"/>
      <c r="L168" s="244"/>
      <c r="M168" s="180"/>
      <c r="N168" s="227"/>
      <c r="O168" s="198"/>
      <c r="P168" s="199"/>
      <c r="Q168" s="200"/>
      <c r="R168" s="200"/>
      <c r="S168" s="200"/>
    </row>
    <row r="169" spans="1:19" s="186" customFormat="1" ht="168">
      <c r="A169" s="187" t="s">
        <v>324</v>
      </c>
      <c r="B169" s="188"/>
      <c r="C169" s="189" t="s">
        <v>325</v>
      </c>
      <c r="D169" s="190"/>
      <c r="E169" s="183"/>
      <c r="F169" s="184"/>
      <c r="G169" s="201"/>
      <c r="H169" s="185"/>
      <c r="L169" s="244"/>
      <c r="M169" s="180"/>
      <c r="N169" s="227"/>
      <c r="O169" s="198"/>
      <c r="P169" s="199"/>
      <c r="Q169" s="200"/>
      <c r="R169" s="200"/>
      <c r="S169" s="200"/>
    </row>
    <row r="170" spans="1:19" s="186" customFormat="1">
      <c r="A170" s="191"/>
      <c r="B170" s="192"/>
      <c r="C170" s="193" t="s">
        <v>326</v>
      </c>
      <c r="D170" s="194"/>
      <c r="E170" s="195" t="s">
        <v>112</v>
      </c>
      <c r="F170" s="196">
        <v>13</v>
      </c>
      <c r="G170" s="196"/>
      <c r="H170" s="197">
        <f>F170*G170</f>
        <v>0</v>
      </c>
      <c r="L170" s="244"/>
      <c r="M170" s="180"/>
      <c r="N170" s="227"/>
      <c r="O170" s="198"/>
      <c r="P170" s="199"/>
      <c r="Q170" s="200"/>
      <c r="R170" s="200"/>
      <c r="S170" s="200"/>
    </row>
    <row r="171" spans="1:19" s="186" customFormat="1">
      <c r="A171" s="222"/>
      <c r="B171" s="223"/>
      <c r="C171" s="224"/>
      <c r="D171" s="225"/>
      <c r="E171" s="211"/>
      <c r="F171" s="212"/>
      <c r="G171" s="213"/>
      <c r="H171" s="214"/>
      <c r="L171" s="244"/>
      <c r="M171" s="180"/>
      <c r="N171" s="227"/>
      <c r="O171" s="198"/>
      <c r="P171" s="199"/>
      <c r="Q171" s="200"/>
      <c r="R171" s="200"/>
      <c r="S171" s="200"/>
    </row>
    <row r="172" spans="1:19" s="186" customFormat="1" ht="157.5">
      <c r="A172" s="187" t="s">
        <v>327</v>
      </c>
      <c r="B172" s="188"/>
      <c r="C172" s="189" t="s">
        <v>328</v>
      </c>
      <c r="D172" s="190"/>
      <c r="E172" s="183"/>
      <c r="F172" s="184"/>
      <c r="G172" s="201"/>
      <c r="H172" s="185"/>
      <c r="L172" s="244"/>
      <c r="M172" s="180"/>
      <c r="N172" s="227"/>
      <c r="O172" s="198"/>
      <c r="P172" s="199"/>
      <c r="Q172" s="200"/>
      <c r="R172" s="200"/>
      <c r="S172" s="200"/>
    </row>
    <row r="173" spans="1:19" s="186" customFormat="1">
      <c r="A173" s="191"/>
      <c r="B173" s="192"/>
      <c r="C173" s="193" t="s">
        <v>329</v>
      </c>
      <c r="D173" s="194"/>
      <c r="E173" s="195" t="s">
        <v>33</v>
      </c>
      <c r="F173" s="196">
        <v>3</v>
      </c>
      <c r="G173" s="196"/>
      <c r="H173" s="197">
        <f>F173*G173</f>
        <v>0</v>
      </c>
      <c r="L173" s="244"/>
      <c r="M173" s="180"/>
      <c r="N173" s="227"/>
      <c r="O173" s="198"/>
      <c r="P173" s="199"/>
      <c r="Q173" s="200"/>
      <c r="R173" s="200"/>
      <c r="S173" s="200"/>
    </row>
    <row r="174" spans="1:19" s="186" customFormat="1">
      <c r="A174" s="222"/>
      <c r="B174" s="223"/>
      <c r="C174" s="224"/>
      <c r="D174" s="225"/>
      <c r="E174" s="211"/>
      <c r="F174" s="212"/>
      <c r="G174" s="213"/>
      <c r="H174" s="214"/>
      <c r="L174" s="244"/>
      <c r="M174" s="180"/>
      <c r="N174" s="227"/>
      <c r="O174" s="198"/>
      <c r="P174" s="199"/>
      <c r="Q174" s="200"/>
      <c r="R174" s="200"/>
      <c r="S174" s="200"/>
    </row>
    <row r="175" spans="1:19" s="186" customFormat="1" ht="126">
      <c r="A175" s="187" t="s">
        <v>330</v>
      </c>
      <c r="B175" s="188"/>
      <c r="C175" s="189" t="s">
        <v>331</v>
      </c>
      <c r="D175" s="190"/>
      <c r="E175" s="183"/>
      <c r="F175" s="184"/>
      <c r="G175" s="201"/>
      <c r="H175" s="185"/>
      <c r="L175" s="244"/>
      <c r="M175" s="180"/>
      <c r="N175" s="227"/>
      <c r="O175" s="198"/>
      <c r="P175" s="199"/>
      <c r="Q175" s="200"/>
      <c r="R175" s="200"/>
      <c r="S175" s="200"/>
    </row>
    <row r="176" spans="1:19" s="186" customFormat="1">
      <c r="A176" s="191"/>
      <c r="B176" s="192"/>
      <c r="C176" s="193"/>
      <c r="D176" s="194"/>
      <c r="E176" s="195" t="s">
        <v>112</v>
      </c>
      <c r="F176" s="196">
        <v>60</v>
      </c>
      <c r="G176" s="196"/>
      <c r="H176" s="197">
        <f>F176*G176</f>
        <v>0</v>
      </c>
      <c r="L176" s="244"/>
      <c r="M176" s="180"/>
      <c r="N176" s="227"/>
      <c r="O176" s="198"/>
      <c r="P176" s="199"/>
      <c r="Q176" s="200"/>
      <c r="R176" s="200"/>
      <c r="S176" s="200"/>
    </row>
    <row r="177" spans="1:19" s="186" customFormat="1">
      <c r="A177" s="222"/>
      <c r="B177" s="223"/>
      <c r="C177" s="224"/>
      <c r="D177" s="225"/>
      <c r="E177" s="211"/>
      <c r="F177" s="212"/>
      <c r="G177" s="213"/>
      <c r="H177" s="214"/>
      <c r="L177" s="244"/>
      <c r="M177" s="180"/>
      <c r="N177" s="227"/>
      <c r="O177" s="198"/>
      <c r="P177" s="199"/>
      <c r="Q177" s="200"/>
      <c r="R177" s="200"/>
      <c r="S177" s="200"/>
    </row>
    <row r="178" spans="1:19" s="186" customFormat="1" ht="115.5">
      <c r="A178" s="187" t="s">
        <v>332</v>
      </c>
      <c r="B178" s="188"/>
      <c r="C178" s="189" t="s">
        <v>333</v>
      </c>
      <c r="D178" s="190"/>
      <c r="E178" s="183"/>
      <c r="F178" s="184"/>
      <c r="G178" s="201"/>
      <c r="H178" s="185"/>
      <c r="L178" s="244"/>
      <c r="M178" s="180"/>
      <c r="N178" s="227"/>
      <c r="O178" s="198"/>
      <c r="P178" s="199"/>
      <c r="Q178" s="200"/>
      <c r="R178" s="200"/>
      <c r="S178" s="200"/>
    </row>
    <row r="179" spans="1:19" s="186" customFormat="1">
      <c r="A179" s="191"/>
      <c r="B179" s="192"/>
      <c r="C179" s="193"/>
      <c r="D179" s="194"/>
      <c r="E179" s="195" t="s">
        <v>112</v>
      </c>
      <c r="F179" s="196">
        <v>60</v>
      </c>
      <c r="G179" s="196"/>
      <c r="H179" s="197">
        <f>F179*G179</f>
        <v>0</v>
      </c>
      <c r="L179" s="244"/>
      <c r="M179" s="180"/>
      <c r="N179" s="227"/>
      <c r="O179" s="198"/>
      <c r="P179" s="199"/>
      <c r="Q179" s="200"/>
      <c r="R179" s="200"/>
      <c r="S179" s="200"/>
    </row>
    <row r="180" spans="1:19" s="186" customFormat="1" ht="11.25">
      <c r="A180" s="245"/>
      <c r="B180" s="246"/>
      <c r="C180" s="247"/>
      <c r="D180" s="248"/>
      <c r="E180" s="249"/>
      <c r="F180" s="250"/>
      <c r="G180" s="264"/>
      <c r="H180" s="252"/>
      <c r="L180" s="244"/>
      <c r="M180" s="180"/>
      <c r="N180" s="227"/>
      <c r="O180" s="198"/>
      <c r="P180" s="199"/>
      <c r="Q180" s="200"/>
      <c r="R180" s="200"/>
      <c r="S180" s="200"/>
    </row>
    <row r="181" spans="1:19" s="186" customFormat="1" ht="11.25">
      <c r="A181" s="170"/>
      <c r="B181" s="171"/>
      <c r="C181" s="172" t="s">
        <v>334</v>
      </c>
      <c r="D181" s="228"/>
      <c r="E181" s="229"/>
      <c r="F181" s="230"/>
      <c r="G181" s="265"/>
      <c r="H181" s="232">
        <f>SUM(H139:H180)</f>
        <v>0</v>
      </c>
      <c r="L181" s="244"/>
      <c r="M181" s="180"/>
      <c r="N181" s="227"/>
      <c r="O181" s="198"/>
      <c r="P181" s="199"/>
      <c r="Q181" s="200"/>
      <c r="R181" s="200"/>
      <c r="S181" s="200"/>
    </row>
    <row r="182" spans="1:19" s="186" customFormat="1" ht="11.25">
      <c r="A182" s="245"/>
      <c r="B182" s="246"/>
      <c r="C182" s="247"/>
      <c r="D182" s="248"/>
      <c r="E182" s="249"/>
      <c r="F182" s="250"/>
      <c r="G182" s="264"/>
      <c r="H182" s="252"/>
      <c r="L182" s="244"/>
      <c r="M182" s="180"/>
      <c r="N182" s="227"/>
      <c r="O182" s="198"/>
      <c r="P182" s="199"/>
      <c r="Q182" s="200"/>
      <c r="R182" s="200"/>
      <c r="S182" s="200"/>
    </row>
    <row r="183" spans="1:19" s="186" customFormat="1" ht="11.25">
      <c r="A183" s="245"/>
      <c r="B183" s="246"/>
      <c r="C183" s="247"/>
      <c r="D183" s="248"/>
      <c r="E183" s="249"/>
      <c r="F183" s="250"/>
      <c r="G183" s="264"/>
      <c r="H183" s="252"/>
      <c r="L183" s="244"/>
      <c r="M183" s="180"/>
      <c r="N183" s="227"/>
      <c r="O183" s="198"/>
      <c r="P183" s="199"/>
      <c r="Q183" s="200"/>
      <c r="R183" s="200"/>
      <c r="S183" s="200"/>
    </row>
    <row r="184" spans="1:19" s="186" customFormat="1" ht="11.25">
      <c r="A184" s="245"/>
      <c r="B184" s="246"/>
      <c r="C184" s="247"/>
      <c r="D184" s="248"/>
      <c r="E184" s="249"/>
      <c r="F184" s="250"/>
      <c r="G184" s="264"/>
      <c r="H184" s="252"/>
      <c r="L184" s="244"/>
      <c r="M184" s="180"/>
      <c r="N184" s="227"/>
      <c r="O184" s="198"/>
      <c r="P184" s="199"/>
      <c r="Q184" s="200"/>
      <c r="R184" s="200"/>
      <c r="S184" s="200"/>
    </row>
    <row r="185" spans="1:19" s="186" customFormat="1" ht="11.25">
      <c r="A185" s="245"/>
      <c r="B185" s="246"/>
      <c r="C185" s="247"/>
      <c r="D185" s="248"/>
      <c r="E185" s="249"/>
      <c r="F185" s="250"/>
      <c r="G185" s="264"/>
      <c r="H185" s="252"/>
      <c r="L185" s="244"/>
      <c r="M185" s="180"/>
      <c r="N185" s="227"/>
      <c r="O185" s="198"/>
      <c r="P185" s="199"/>
      <c r="Q185" s="200"/>
      <c r="R185" s="200"/>
      <c r="S185" s="200"/>
    </row>
    <row r="186" spans="1:19" s="186" customFormat="1" ht="11.25">
      <c r="A186" s="245"/>
      <c r="B186" s="246"/>
      <c r="C186" s="247"/>
      <c r="D186" s="248"/>
      <c r="E186" s="249"/>
      <c r="F186" s="250"/>
      <c r="G186" s="264"/>
      <c r="H186" s="252"/>
      <c r="L186" s="244"/>
      <c r="M186" s="180"/>
      <c r="N186" s="227"/>
      <c r="O186" s="198"/>
      <c r="P186" s="199"/>
      <c r="Q186" s="200"/>
      <c r="R186" s="200"/>
      <c r="S186" s="200"/>
    </row>
    <row r="187" spans="1:19" s="186" customFormat="1" ht="11.25">
      <c r="A187" s="245"/>
      <c r="B187" s="246"/>
      <c r="C187" s="247"/>
      <c r="D187" s="248"/>
      <c r="E187" s="249"/>
      <c r="F187" s="250"/>
      <c r="G187" s="264"/>
      <c r="H187" s="252"/>
      <c r="L187" s="244"/>
      <c r="M187" s="180"/>
      <c r="N187" s="227"/>
      <c r="O187" s="198"/>
      <c r="P187" s="199"/>
      <c r="Q187" s="200"/>
      <c r="R187" s="200"/>
      <c r="S187" s="200"/>
    </row>
    <row r="188" spans="1:19" s="186" customFormat="1" ht="11.25">
      <c r="A188" s="245"/>
      <c r="B188" s="246"/>
      <c r="C188" s="247"/>
      <c r="D188" s="248"/>
      <c r="E188" s="249"/>
      <c r="F188" s="250"/>
      <c r="G188" s="264"/>
      <c r="H188" s="252"/>
      <c r="L188" s="244"/>
      <c r="M188" s="180"/>
      <c r="N188" s="227"/>
      <c r="O188" s="198"/>
      <c r="P188" s="199"/>
      <c r="Q188" s="200"/>
      <c r="R188" s="200"/>
      <c r="S188" s="200"/>
    </row>
    <row r="189" spans="1:19" s="186" customFormat="1" ht="11.25">
      <c r="A189" s="245"/>
      <c r="B189" s="246"/>
      <c r="C189" s="247"/>
      <c r="D189" s="248"/>
      <c r="E189" s="249"/>
      <c r="F189" s="250"/>
      <c r="G189" s="264"/>
      <c r="H189" s="252"/>
      <c r="L189" s="244"/>
      <c r="M189" s="180"/>
      <c r="N189" s="227"/>
      <c r="O189" s="198"/>
      <c r="P189" s="199"/>
      <c r="Q189" s="200"/>
      <c r="R189" s="200"/>
      <c r="S189" s="200"/>
    </row>
    <row r="190" spans="1:19" s="186" customFormat="1" ht="11.25">
      <c r="A190" s="254"/>
      <c r="B190" s="255"/>
      <c r="C190" s="256"/>
      <c r="D190" s="257"/>
      <c r="E190" s="258"/>
      <c r="F190" s="259"/>
      <c r="G190" s="266"/>
      <c r="H190" s="261"/>
      <c r="L190" s="244"/>
      <c r="M190" s="180"/>
      <c r="N190" s="227"/>
      <c r="O190" s="198"/>
      <c r="P190" s="199"/>
      <c r="Q190" s="200"/>
      <c r="R190" s="200"/>
      <c r="S190" s="200"/>
    </row>
    <row r="191" spans="1:19" s="186" customFormat="1" ht="15">
      <c r="A191" s="170"/>
      <c r="B191" s="171"/>
      <c r="C191" s="267" t="s">
        <v>195</v>
      </c>
      <c r="D191" s="268"/>
      <c r="E191" s="269"/>
      <c r="F191" s="270"/>
      <c r="G191" s="271"/>
      <c r="H191" s="272"/>
    </row>
    <row r="192" spans="1:19" s="186" customFormat="1">
      <c r="A192" s="179"/>
      <c r="B192" s="180"/>
      <c r="C192" s="181"/>
      <c r="D192" s="198"/>
      <c r="E192" s="199"/>
      <c r="F192" s="200"/>
      <c r="G192" s="200"/>
      <c r="H192" s="273"/>
    </row>
    <row r="193" spans="1:8" s="186" customFormat="1" ht="12.75">
      <c r="A193" s="274"/>
      <c r="B193" s="275"/>
      <c r="C193" s="276" t="s">
        <v>335</v>
      </c>
      <c r="D193" s="277"/>
      <c r="E193" s="278"/>
      <c r="F193" s="279"/>
      <c r="G193" s="280"/>
      <c r="H193" s="281">
        <f>H89</f>
        <v>0</v>
      </c>
    </row>
    <row r="194" spans="1:8" s="186" customFormat="1" ht="12.75">
      <c r="A194" s="274"/>
      <c r="B194" s="275"/>
      <c r="C194" s="276"/>
      <c r="D194" s="277"/>
      <c r="E194" s="278"/>
      <c r="F194" s="279"/>
      <c r="G194" s="280"/>
      <c r="H194" s="281"/>
    </row>
    <row r="195" spans="1:8" s="186" customFormat="1" ht="12.75">
      <c r="A195" s="274"/>
      <c r="B195" s="275"/>
      <c r="C195" s="276" t="s">
        <v>336</v>
      </c>
      <c r="D195" s="277"/>
      <c r="E195" s="278"/>
      <c r="F195" s="279"/>
      <c r="G195" s="280"/>
      <c r="H195" s="281">
        <f>H137</f>
        <v>0</v>
      </c>
    </row>
    <row r="196" spans="1:8" s="186" customFormat="1" ht="12.75">
      <c r="A196" s="274"/>
      <c r="B196" s="275"/>
      <c r="C196" s="276"/>
      <c r="D196" s="277"/>
      <c r="E196" s="278"/>
      <c r="F196" s="279"/>
      <c r="G196" s="280"/>
      <c r="H196" s="281"/>
    </row>
    <row r="197" spans="1:8" s="186" customFormat="1" ht="12.75">
      <c r="A197" s="282"/>
      <c r="B197" s="283"/>
      <c r="C197" s="276" t="s">
        <v>337</v>
      </c>
      <c r="D197" s="277"/>
      <c r="E197" s="278"/>
      <c r="F197" s="279"/>
      <c r="G197" s="280"/>
      <c r="H197" s="281">
        <f>H181</f>
        <v>0</v>
      </c>
    </row>
    <row r="198" spans="1:8" s="186" customFormat="1" ht="12.75">
      <c r="A198" s="282"/>
      <c r="B198" s="283"/>
      <c r="C198" s="284"/>
      <c r="D198" s="283"/>
      <c r="E198" s="278"/>
      <c r="F198" s="280"/>
      <c r="G198" s="280"/>
      <c r="H198" s="281"/>
    </row>
    <row r="199" spans="1:8" s="186" customFormat="1" ht="12.75">
      <c r="A199" s="274"/>
      <c r="B199" s="275"/>
      <c r="C199" s="276"/>
      <c r="D199" s="285"/>
      <c r="E199" s="278"/>
      <c r="F199" s="279"/>
      <c r="G199" s="280"/>
      <c r="H199" s="286"/>
    </row>
    <row r="200" spans="1:8" s="186" customFormat="1" ht="11.25">
      <c r="A200" s="170"/>
      <c r="B200" s="171"/>
      <c r="C200" s="287" t="s">
        <v>338</v>
      </c>
      <c r="D200" s="287"/>
      <c r="E200" s="288"/>
      <c r="F200" s="289"/>
      <c r="G200" s="290"/>
      <c r="H200" s="291">
        <f>SUM(H193:H199)</f>
        <v>0</v>
      </c>
    </row>
    <row r="201" spans="1:8" s="186" customFormat="1" ht="11.25">
      <c r="A201" s="170"/>
      <c r="B201" s="171"/>
      <c r="C201" s="287" t="s">
        <v>339</v>
      </c>
      <c r="D201" s="287"/>
      <c r="E201" s="288"/>
      <c r="F201" s="289"/>
      <c r="G201" s="290"/>
      <c r="H201" s="291">
        <f>0.25*H200</f>
        <v>0</v>
      </c>
    </row>
    <row r="202" spans="1:8" s="292" customFormat="1" ht="11.25">
      <c r="A202" s="170"/>
      <c r="B202" s="171"/>
      <c r="C202" s="287" t="s">
        <v>340</v>
      </c>
      <c r="D202" s="287"/>
      <c r="E202" s="288"/>
      <c r="F202" s="289"/>
      <c r="G202" s="290"/>
      <c r="H202" s="291">
        <f>H200+H201</f>
        <v>0</v>
      </c>
    </row>
    <row r="203" spans="1:8" s="298" customFormat="1" ht="11.25">
      <c r="A203" s="293"/>
      <c r="B203" s="294"/>
      <c r="C203" s="181"/>
      <c r="D203" s="198"/>
      <c r="E203" s="199"/>
      <c r="F203" s="295"/>
      <c r="G203" s="296"/>
      <c r="H203" s="297"/>
    </row>
    <row r="204" spans="1:8" s="299" customFormat="1" ht="11.25">
      <c r="A204" s="293"/>
      <c r="B204" s="294"/>
      <c r="C204" s="181"/>
      <c r="D204" s="198"/>
      <c r="E204" s="199"/>
      <c r="F204" s="295"/>
      <c r="G204" s="296"/>
      <c r="H204" s="297"/>
    </row>
    <row r="205" spans="1:8" s="186" customFormat="1">
      <c r="A205" s="293"/>
      <c r="B205" s="294"/>
      <c r="C205" s="181"/>
      <c r="D205" s="198"/>
      <c r="E205" s="199"/>
      <c r="F205" s="295"/>
      <c r="G205" s="296"/>
      <c r="H205" s="297"/>
    </row>
    <row r="206" spans="1:8" s="129" customFormat="1">
      <c r="A206" s="293"/>
      <c r="B206" s="294"/>
      <c r="C206" s="181"/>
      <c r="D206" s="198"/>
      <c r="E206" s="199"/>
      <c r="F206" s="295"/>
      <c r="G206" s="296"/>
      <c r="H206" s="297"/>
    </row>
    <row r="207" spans="1:8" s="186" customFormat="1" ht="14.25">
      <c r="A207" s="293"/>
      <c r="B207" s="294"/>
      <c r="C207" s="355"/>
      <c r="D207" s="355"/>
      <c r="E207" s="355"/>
      <c r="F207" s="355"/>
      <c r="G207" s="355"/>
      <c r="H207" s="297"/>
    </row>
    <row r="208" spans="1:8" s="186" customFormat="1">
      <c r="A208" s="293"/>
      <c r="B208" s="294"/>
      <c r="C208" s="181"/>
      <c r="D208" s="198"/>
      <c r="E208" s="199"/>
      <c r="F208" s="295"/>
      <c r="G208" s="296"/>
      <c r="H208" s="297"/>
    </row>
    <row r="209" spans="1:8" s="186" customFormat="1">
      <c r="A209" s="293"/>
      <c r="B209" s="294"/>
      <c r="C209" s="181"/>
      <c r="D209" s="198"/>
      <c r="E209" s="199"/>
      <c r="F209" s="295"/>
      <c r="G209" s="296"/>
      <c r="H209" s="297"/>
    </row>
    <row r="210" spans="1:8" s="186" customFormat="1">
      <c r="A210" s="293"/>
      <c r="B210" s="294"/>
      <c r="C210" s="181"/>
      <c r="D210" s="198"/>
      <c r="E210" s="199"/>
      <c r="F210" s="295"/>
      <c r="G210" s="296"/>
      <c r="H210" s="297"/>
    </row>
    <row r="211" spans="1:8" s="300" customFormat="1" ht="11.25">
      <c r="A211" s="293"/>
      <c r="B211" s="294"/>
      <c r="C211" s="181"/>
      <c r="D211" s="198"/>
      <c r="E211" s="199"/>
      <c r="F211" s="295"/>
      <c r="G211" s="296"/>
      <c r="H211" s="297"/>
    </row>
    <row r="212" spans="1:8" s="300" customFormat="1" ht="11.25">
      <c r="A212" s="293"/>
      <c r="B212" s="294"/>
      <c r="C212" s="181"/>
      <c r="D212" s="198"/>
      <c r="E212" s="199"/>
      <c r="F212" s="295"/>
      <c r="G212" s="296"/>
      <c r="H212" s="297"/>
    </row>
    <row r="213" spans="1:8" s="299" customFormat="1" ht="11.25">
      <c r="A213" s="293"/>
      <c r="B213" s="294"/>
      <c r="C213" s="181"/>
      <c r="D213" s="198"/>
      <c r="E213" s="199"/>
      <c r="F213" s="295"/>
      <c r="G213" s="301"/>
      <c r="H213" s="302"/>
    </row>
    <row r="214" spans="1:8" s="186" customFormat="1">
      <c r="A214" s="293"/>
      <c r="B214" s="294"/>
      <c r="C214" s="181"/>
      <c r="D214" s="198"/>
      <c r="E214" s="199"/>
      <c r="F214" s="295"/>
      <c r="G214" s="301"/>
      <c r="H214" s="302"/>
    </row>
    <row r="215" spans="1:8" s="129" customFormat="1">
      <c r="A215" s="293"/>
      <c r="B215" s="294"/>
      <c r="C215" s="181"/>
      <c r="D215" s="198"/>
      <c r="E215" s="199"/>
      <c r="F215" s="295"/>
      <c r="G215" s="301"/>
      <c r="H215" s="302"/>
    </row>
    <row r="216" spans="1:8" s="186" customFormat="1">
      <c r="A216" s="293"/>
      <c r="B216" s="294"/>
      <c r="C216" s="181"/>
      <c r="D216" s="198"/>
      <c r="E216" s="199"/>
      <c r="F216" s="295"/>
      <c r="G216" s="301"/>
      <c r="H216" s="302"/>
    </row>
    <row r="217" spans="1:8" s="186" customFormat="1">
      <c r="A217" s="293"/>
      <c r="B217" s="294"/>
      <c r="C217" s="181"/>
      <c r="D217" s="198"/>
      <c r="E217" s="199"/>
      <c r="F217" s="295"/>
      <c r="G217" s="301"/>
      <c r="H217" s="302"/>
    </row>
    <row r="218" spans="1:8" s="186" customFormat="1">
      <c r="A218" s="293"/>
      <c r="B218" s="294"/>
      <c r="C218" s="181"/>
      <c r="D218" s="198"/>
      <c r="E218" s="199"/>
      <c r="F218" s="295"/>
      <c r="G218" s="301"/>
      <c r="H218" s="302"/>
    </row>
    <row r="219" spans="1:8" s="186" customFormat="1">
      <c r="A219" s="293"/>
      <c r="B219" s="294"/>
      <c r="C219" s="181"/>
      <c r="D219" s="198"/>
      <c r="E219" s="199"/>
      <c r="F219" s="295"/>
      <c r="G219" s="301"/>
      <c r="H219" s="302"/>
    </row>
    <row r="220" spans="1:8" s="300" customFormat="1" ht="11.25">
      <c r="A220" s="293"/>
      <c r="B220" s="294"/>
      <c r="C220" s="181"/>
      <c r="D220" s="198"/>
      <c r="E220" s="199"/>
      <c r="F220" s="295"/>
      <c r="G220" s="301"/>
      <c r="H220" s="302"/>
    </row>
    <row r="221" spans="1:8" s="300" customFormat="1" ht="11.25">
      <c r="A221" s="293"/>
      <c r="B221" s="294"/>
      <c r="C221" s="181"/>
      <c r="D221" s="198"/>
      <c r="E221" s="199"/>
      <c r="F221" s="295"/>
      <c r="G221" s="301"/>
      <c r="H221" s="302"/>
    </row>
    <row r="222" spans="1:8" s="186" customFormat="1">
      <c r="A222" s="293"/>
      <c r="B222" s="294"/>
      <c r="C222" s="181"/>
      <c r="D222" s="198"/>
      <c r="E222" s="199"/>
      <c r="F222" s="295"/>
      <c r="G222" s="301"/>
      <c r="H222" s="302"/>
    </row>
    <row r="223" spans="1:8" s="186" customFormat="1">
      <c r="A223" s="293"/>
      <c r="B223" s="294"/>
      <c r="C223" s="181"/>
      <c r="D223" s="198"/>
      <c r="E223" s="199"/>
      <c r="F223" s="295"/>
      <c r="G223" s="301"/>
      <c r="H223" s="302"/>
    </row>
    <row r="224" spans="1:8" s="186" customFormat="1">
      <c r="A224" s="293"/>
      <c r="B224" s="294"/>
      <c r="C224" s="181"/>
      <c r="D224" s="198"/>
      <c r="E224" s="199"/>
      <c r="F224" s="295"/>
      <c r="G224" s="301"/>
      <c r="H224" s="302"/>
    </row>
    <row r="225" spans="1:8" s="186" customFormat="1">
      <c r="A225" s="293"/>
      <c r="B225" s="294"/>
      <c r="C225" s="181"/>
      <c r="D225" s="198"/>
      <c r="E225" s="199"/>
      <c r="F225" s="295"/>
      <c r="G225" s="301"/>
      <c r="H225" s="302"/>
    </row>
    <row r="226" spans="1:8" s="186" customFormat="1">
      <c r="A226" s="293"/>
      <c r="B226" s="294"/>
      <c r="C226" s="181"/>
      <c r="D226" s="198"/>
      <c r="E226" s="199"/>
      <c r="F226" s="295"/>
      <c r="G226" s="301"/>
      <c r="H226" s="302"/>
    </row>
    <row r="227" spans="1:8" s="186" customFormat="1">
      <c r="A227" s="293"/>
      <c r="B227" s="294"/>
      <c r="C227" s="181"/>
      <c r="D227" s="198"/>
      <c r="E227" s="199"/>
      <c r="F227" s="295"/>
      <c r="G227" s="301"/>
      <c r="H227" s="302"/>
    </row>
    <row r="228" spans="1:8" s="186" customFormat="1">
      <c r="A228" s="293"/>
      <c r="B228" s="294"/>
      <c r="C228" s="181"/>
      <c r="D228" s="198"/>
      <c r="E228" s="199"/>
      <c r="F228" s="295"/>
      <c r="G228" s="301"/>
      <c r="H228" s="302"/>
    </row>
    <row r="229" spans="1:8" s="186" customFormat="1">
      <c r="A229" s="293"/>
      <c r="B229" s="294"/>
      <c r="C229" s="181"/>
      <c r="D229" s="198"/>
      <c r="E229" s="199"/>
      <c r="F229" s="295"/>
      <c r="G229" s="301"/>
      <c r="H229" s="302"/>
    </row>
    <row r="230" spans="1:8" s="186" customFormat="1">
      <c r="A230" s="303"/>
      <c r="B230" s="304"/>
      <c r="C230" s="263"/>
      <c r="D230" s="253"/>
      <c r="E230" s="305"/>
      <c r="F230" s="306"/>
      <c r="G230" s="307"/>
      <c r="H230" s="308"/>
    </row>
    <row r="231" spans="1:8" s="186" customFormat="1">
      <c r="A231" s="294"/>
      <c r="B231" s="294"/>
      <c r="C231" s="181"/>
      <c r="D231" s="198"/>
      <c r="E231" s="199"/>
      <c r="F231" s="295"/>
      <c r="G231" s="301"/>
      <c r="H231" s="295"/>
    </row>
    <row r="232" spans="1:8" s="186" customFormat="1">
      <c r="A232" s="294"/>
      <c r="B232" s="294"/>
      <c r="C232" s="181"/>
      <c r="D232" s="198"/>
      <c r="E232" s="199"/>
      <c r="F232" s="295"/>
      <c r="G232" s="301"/>
      <c r="H232" s="295"/>
    </row>
    <row r="233" spans="1:8" s="186" customFormat="1">
      <c r="A233" s="294"/>
      <c r="B233" s="294"/>
      <c r="C233" s="181"/>
      <c r="D233" s="198"/>
      <c r="E233" s="199"/>
      <c r="F233" s="295"/>
      <c r="G233" s="301"/>
      <c r="H233" s="295"/>
    </row>
    <row r="234" spans="1:8" s="186" customFormat="1">
      <c r="A234" s="294"/>
      <c r="B234" s="294"/>
      <c r="C234" s="181"/>
      <c r="D234" s="198"/>
      <c r="E234" s="199"/>
      <c r="F234" s="295"/>
      <c r="G234" s="301"/>
      <c r="H234" s="295"/>
    </row>
    <row r="235" spans="1:8" s="186" customFormat="1">
      <c r="A235" s="294"/>
      <c r="B235" s="294"/>
      <c r="C235" s="181"/>
      <c r="D235" s="198"/>
      <c r="E235" s="199"/>
      <c r="F235" s="295"/>
      <c r="G235" s="301"/>
      <c r="H235" s="295"/>
    </row>
    <row r="236" spans="1:8" s="186" customFormat="1">
      <c r="A236" s="294"/>
      <c r="B236" s="294"/>
      <c r="C236" s="181"/>
      <c r="D236" s="198"/>
      <c r="E236" s="199"/>
      <c r="F236" s="295"/>
      <c r="G236" s="301"/>
      <c r="H236" s="295"/>
    </row>
    <row r="237" spans="1:8" s="186" customFormat="1">
      <c r="A237" s="294"/>
      <c r="B237" s="294"/>
      <c r="C237" s="181"/>
      <c r="D237" s="198"/>
      <c r="E237" s="199"/>
      <c r="F237" s="295"/>
      <c r="G237" s="301"/>
      <c r="H237" s="295"/>
    </row>
    <row r="238" spans="1:8" s="300" customFormat="1" ht="11.25">
      <c r="A238" s="294"/>
      <c r="B238" s="294"/>
      <c r="C238" s="181"/>
      <c r="D238" s="198"/>
      <c r="E238" s="199"/>
      <c r="F238" s="295"/>
      <c r="G238" s="301"/>
      <c r="H238" s="295"/>
    </row>
    <row r="239" spans="1:8" s="186" customFormat="1">
      <c r="A239" s="294"/>
      <c r="B239" s="294"/>
      <c r="C239" s="181"/>
      <c r="D239" s="198"/>
      <c r="E239" s="199"/>
      <c r="F239" s="295"/>
      <c r="G239" s="301"/>
      <c r="H239" s="295"/>
    </row>
    <row r="240" spans="1:8" s="186" customFormat="1">
      <c r="A240" s="294"/>
      <c r="B240" s="294"/>
      <c r="C240" s="181"/>
      <c r="D240" s="198"/>
      <c r="E240" s="199"/>
      <c r="F240" s="295"/>
      <c r="G240" s="301"/>
      <c r="H240" s="295"/>
    </row>
    <row r="241" spans="1:8" s="186" customFormat="1">
      <c r="A241" s="294"/>
      <c r="B241" s="294"/>
      <c r="C241" s="181"/>
      <c r="D241" s="198"/>
      <c r="E241" s="199"/>
      <c r="F241" s="295"/>
      <c r="G241" s="301"/>
      <c r="H241" s="295"/>
    </row>
    <row r="242" spans="1:8" s="186" customFormat="1">
      <c r="A242" s="294"/>
      <c r="B242" s="294"/>
      <c r="C242" s="181"/>
      <c r="D242" s="198"/>
      <c r="E242" s="199"/>
      <c r="F242" s="295"/>
      <c r="G242" s="301"/>
      <c r="H242" s="295"/>
    </row>
    <row r="243" spans="1:8" s="186" customFormat="1">
      <c r="A243" s="294"/>
      <c r="B243" s="294"/>
      <c r="C243" s="181"/>
      <c r="D243" s="198"/>
      <c r="E243" s="199"/>
      <c r="F243" s="295"/>
      <c r="G243" s="301"/>
      <c r="H243" s="295"/>
    </row>
    <row r="244" spans="1:8" s="186" customFormat="1">
      <c r="A244" s="294"/>
      <c r="B244" s="294"/>
      <c r="C244" s="181"/>
      <c r="D244" s="198"/>
      <c r="E244" s="199"/>
      <c r="F244" s="295"/>
      <c r="G244" s="301"/>
      <c r="H244" s="295"/>
    </row>
    <row r="245" spans="1:8" s="186" customFormat="1">
      <c r="A245" s="294"/>
      <c r="B245" s="294"/>
      <c r="C245" s="181"/>
      <c r="D245" s="198"/>
      <c r="E245" s="199"/>
      <c r="F245" s="295"/>
      <c r="G245" s="301"/>
      <c r="H245" s="295"/>
    </row>
    <row r="246" spans="1:8" s="186" customFormat="1">
      <c r="A246" s="294"/>
      <c r="B246" s="294"/>
      <c r="C246" s="181"/>
      <c r="D246" s="198"/>
      <c r="E246" s="199"/>
      <c r="F246" s="295"/>
      <c r="G246" s="301"/>
      <c r="H246" s="295"/>
    </row>
    <row r="247" spans="1:8" s="186" customFormat="1">
      <c r="A247" s="294"/>
      <c r="B247" s="294"/>
      <c r="C247" s="181"/>
      <c r="D247" s="198"/>
      <c r="E247" s="199"/>
      <c r="F247" s="295"/>
      <c r="G247" s="301"/>
      <c r="H247" s="295"/>
    </row>
    <row r="248" spans="1:8" s="186" customFormat="1">
      <c r="A248" s="294"/>
      <c r="B248" s="294"/>
      <c r="C248" s="181"/>
      <c r="D248" s="198"/>
      <c r="E248" s="199"/>
      <c r="F248" s="295"/>
      <c r="G248" s="301"/>
      <c r="H248" s="295"/>
    </row>
    <row r="249" spans="1:8" s="186" customFormat="1">
      <c r="A249" s="294"/>
      <c r="B249" s="294"/>
      <c r="C249" s="181"/>
      <c r="D249" s="198"/>
      <c r="E249" s="199"/>
      <c r="F249" s="295"/>
      <c r="G249" s="301"/>
      <c r="H249" s="295"/>
    </row>
    <row r="250" spans="1:8" s="186" customFormat="1">
      <c r="A250" s="294"/>
      <c r="B250" s="294"/>
      <c r="C250" s="181"/>
      <c r="D250" s="198"/>
      <c r="E250" s="199"/>
      <c r="F250" s="295"/>
      <c r="G250" s="301"/>
      <c r="H250" s="295"/>
    </row>
    <row r="251" spans="1:8" s="186" customFormat="1">
      <c r="A251" s="294"/>
      <c r="B251" s="294"/>
      <c r="C251" s="181"/>
      <c r="D251" s="198"/>
      <c r="E251" s="199"/>
      <c r="F251" s="295"/>
      <c r="G251" s="301"/>
      <c r="H251" s="295"/>
    </row>
    <row r="252" spans="1:8" s="186" customFormat="1">
      <c r="A252" s="294"/>
      <c r="B252" s="294"/>
      <c r="C252" s="181"/>
      <c r="D252" s="198"/>
      <c r="E252" s="199"/>
      <c r="F252" s="295"/>
      <c r="G252" s="301"/>
      <c r="H252" s="295"/>
    </row>
    <row r="253" spans="1:8" s="186" customFormat="1">
      <c r="A253" s="294"/>
      <c r="B253" s="294"/>
      <c r="C253" s="181"/>
      <c r="D253" s="198"/>
      <c r="E253" s="199"/>
      <c r="F253" s="295"/>
      <c r="G253" s="301"/>
      <c r="H253" s="295"/>
    </row>
    <row r="254" spans="1:8" s="186" customFormat="1">
      <c r="A254" s="294"/>
      <c r="B254" s="294"/>
      <c r="C254" s="181"/>
      <c r="D254" s="198"/>
      <c r="E254" s="199"/>
      <c r="F254" s="295"/>
      <c r="G254" s="301"/>
      <c r="H254" s="295"/>
    </row>
    <row r="255" spans="1:8" s="186" customFormat="1">
      <c r="A255" s="294"/>
      <c r="B255" s="294"/>
      <c r="C255" s="181"/>
      <c r="D255" s="198"/>
      <c r="E255" s="199"/>
      <c r="F255" s="295"/>
      <c r="G255" s="301"/>
      <c r="H255" s="295"/>
    </row>
    <row r="256" spans="1:8" s="186" customFormat="1">
      <c r="A256" s="294"/>
      <c r="B256" s="294"/>
      <c r="C256" s="181"/>
      <c r="D256" s="198"/>
      <c r="E256" s="199"/>
      <c r="F256" s="295"/>
      <c r="G256" s="301"/>
      <c r="H256" s="295"/>
    </row>
    <row r="257" spans="1:8" s="186" customFormat="1">
      <c r="A257" s="294"/>
      <c r="B257" s="294"/>
      <c r="C257" s="181"/>
      <c r="D257" s="198"/>
      <c r="E257" s="199"/>
      <c r="F257" s="295"/>
      <c r="G257" s="301"/>
      <c r="H257" s="295"/>
    </row>
    <row r="258" spans="1:8" s="186" customFormat="1">
      <c r="A258" s="294"/>
      <c r="B258" s="294"/>
      <c r="C258" s="181"/>
      <c r="D258" s="198"/>
      <c r="E258" s="199"/>
      <c r="F258" s="295"/>
      <c r="G258" s="301"/>
      <c r="H258" s="295"/>
    </row>
    <row r="259" spans="1:8" s="186" customFormat="1">
      <c r="A259" s="294"/>
      <c r="B259" s="294"/>
      <c r="C259" s="181"/>
      <c r="D259" s="198"/>
      <c r="E259" s="199"/>
      <c r="F259" s="295"/>
      <c r="G259" s="301"/>
      <c r="H259" s="295"/>
    </row>
    <row r="260" spans="1:8" s="186" customFormat="1">
      <c r="A260" s="294"/>
      <c r="B260" s="294"/>
      <c r="C260" s="181"/>
      <c r="D260" s="198"/>
      <c r="E260" s="199"/>
      <c r="F260" s="295"/>
      <c r="G260" s="301"/>
      <c r="H260" s="295"/>
    </row>
    <row r="261" spans="1:8" s="186" customFormat="1">
      <c r="A261" s="294"/>
      <c r="B261" s="294"/>
      <c r="C261" s="181"/>
      <c r="D261" s="198"/>
      <c r="E261" s="199"/>
      <c r="F261" s="295"/>
      <c r="G261" s="301"/>
      <c r="H261" s="295"/>
    </row>
    <row r="262" spans="1:8" s="186" customFormat="1">
      <c r="A262" s="294"/>
      <c r="B262" s="294"/>
      <c r="C262" s="181"/>
      <c r="D262" s="198"/>
      <c r="E262" s="199"/>
      <c r="F262" s="295"/>
      <c r="G262" s="301"/>
      <c r="H262" s="295"/>
    </row>
    <row r="263" spans="1:8" s="186" customFormat="1">
      <c r="A263" s="294"/>
      <c r="B263" s="294"/>
      <c r="C263" s="181"/>
      <c r="D263" s="198"/>
      <c r="E263" s="199"/>
      <c r="F263" s="295"/>
      <c r="G263" s="301"/>
      <c r="H263" s="295"/>
    </row>
    <row r="264" spans="1:8" s="186" customFormat="1">
      <c r="A264" s="294"/>
      <c r="B264" s="294"/>
      <c r="C264" s="181"/>
      <c r="D264" s="198"/>
      <c r="E264" s="199"/>
      <c r="F264" s="295"/>
      <c r="G264" s="301"/>
      <c r="H264" s="295"/>
    </row>
    <row r="265" spans="1:8" s="186" customFormat="1">
      <c r="A265" s="294"/>
      <c r="B265" s="294"/>
      <c r="C265" s="181"/>
      <c r="D265" s="198"/>
      <c r="E265" s="199"/>
      <c r="F265" s="295"/>
      <c r="G265" s="301"/>
      <c r="H265" s="295"/>
    </row>
    <row r="266" spans="1:8" s="186" customFormat="1">
      <c r="A266" s="294"/>
      <c r="B266" s="294"/>
      <c r="C266" s="181"/>
      <c r="D266" s="198"/>
      <c r="E266" s="199"/>
      <c r="F266" s="295"/>
      <c r="G266" s="301"/>
      <c r="H266" s="295"/>
    </row>
    <row r="267" spans="1:8" s="186" customFormat="1">
      <c r="A267" s="294"/>
      <c r="B267" s="294"/>
      <c r="C267" s="181"/>
      <c r="D267" s="198"/>
      <c r="E267" s="199"/>
      <c r="F267" s="295"/>
      <c r="G267" s="301"/>
      <c r="H267" s="295"/>
    </row>
    <row r="268" spans="1:8" s="186" customFormat="1">
      <c r="A268" s="294"/>
      <c r="B268" s="294"/>
      <c r="C268" s="181"/>
      <c r="D268" s="198"/>
      <c r="E268" s="199"/>
      <c r="F268" s="295"/>
      <c r="G268" s="301"/>
      <c r="H268" s="295"/>
    </row>
    <row r="269" spans="1:8" s="186" customFormat="1">
      <c r="A269" s="294"/>
      <c r="B269" s="294"/>
      <c r="C269" s="181"/>
      <c r="D269" s="198"/>
      <c r="E269" s="199"/>
      <c r="F269" s="295"/>
      <c r="G269" s="301"/>
      <c r="H269" s="295"/>
    </row>
    <row r="270" spans="1:8" s="186" customFormat="1">
      <c r="A270" s="294"/>
      <c r="B270" s="294"/>
      <c r="C270" s="181"/>
      <c r="D270" s="198"/>
      <c r="E270" s="199"/>
      <c r="F270" s="295"/>
      <c r="G270" s="301"/>
      <c r="H270" s="295"/>
    </row>
    <row r="271" spans="1:8" s="186" customFormat="1">
      <c r="A271" s="294"/>
      <c r="B271" s="294"/>
      <c r="C271" s="181"/>
      <c r="D271" s="198"/>
      <c r="E271" s="199"/>
      <c r="F271" s="295"/>
      <c r="G271" s="301"/>
      <c r="H271" s="295"/>
    </row>
    <row r="272" spans="1:8" s="186" customFormat="1">
      <c r="A272" s="294"/>
      <c r="B272" s="294"/>
      <c r="C272" s="181"/>
      <c r="D272" s="198"/>
      <c r="E272" s="199"/>
      <c r="F272" s="295"/>
      <c r="G272" s="301"/>
      <c r="H272" s="295"/>
    </row>
    <row r="273" spans="1:8" s="186" customFormat="1">
      <c r="A273" s="294"/>
      <c r="B273" s="294"/>
      <c r="C273" s="181"/>
      <c r="D273" s="198"/>
      <c r="E273" s="199"/>
      <c r="F273" s="295"/>
      <c r="G273" s="301"/>
      <c r="H273" s="295"/>
    </row>
    <row r="274" spans="1:8" s="186" customFormat="1">
      <c r="A274" s="294"/>
      <c r="B274" s="294"/>
      <c r="C274" s="181"/>
      <c r="D274" s="198"/>
      <c r="E274" s="199"/>
      <c r="F274" s="295"/>
      <c r="G274" s="301"/>
      <c r="H274" s="295"/>
    </row>
    <row r="275" spans="1:8" s="186" customFormat="1">
      <c r="A275" s="294"/>
      <c r="B275" s="294"/>
      <c r="C275" s="181"/>
      <c r="D275" s="198"/>
      <c r="E275" s="199"/>
      <c r="F275" s="295"/>
      <c r="G275" s="301"/>
      <c r="H275" s="295"/>
    </row>
    <row r="276" spans="1:8" s="186" customFormat="1">
      <c r="A276" s="294"/>
      <c r="B276" s="294"/>
      <c r="C276" s="181"/>
      <c r="D276" s="198"/>
      <c r="E276" s="199"/>
      <c r="F276" s="295"/>
      <c r="G276" s="301"/>
      <c r="H276" s="295"/>
    </row>
    <row r="277" spans="1:8" s="186" customFormat="1">
      <c r="A277" s="294"/>
      <c r="B277" s="294"/>
      <c r="C277" s="181"/>
      <c r="D277" s="198"/>
      <c r="E277" s="199"/>
      <c r="F277" s="295"/>
      <c r="G277" s="301"/>
      <c r="H277" s="295"/>
    </row>
    <row r="278" spans="1:8" s="186" customFormat="1">
      <c r="A278" s="294"/>
      <c r="B278" s="294"/>
      <c r="C278" s="181"/>
      <c r="D278" s="198"/>
      <c r="E278" s="199"/>
      <c r="F278" s="295"/>
      <c r="G278" s="301"/>
      <c r="H278" s="295"/>
    </row>
    <row r="279" spans="1:8" s="186" customFormat="1">
      <c r="A279" s="294"/>
      <c r="B279" s="294"/>
      <c r="C279" s="181"/>
      <c r="D279" s="198"/>
      <c r="E279" s="199"/>
      <c r="F279" s="295"/>
      <c r="G279" s="301"/>
      <c r="H279" s="295"/>
    </row>
    <row r="280" spans="1:8" s="186" customFormat="1">
      <c r="A280" s="294"/>
      <c r="B280" s="294"/>
      <c r="C280" s="181"/>
      <c r="D280" s="198"/>
      <c r="E280" s="199"/>
      <c r="F280" s="295"/>
      <c r="G280" s="301"/>
      <c r="H280" s="295"/>
    </row>
    <row r="281" spans="1:8" s="186" customFormat="1">
      <c r="A281" s="294"/>
      <c r="B281" s="294"/>
      <c r="C281" s="181"/>
      <c r="D281" s="198"/>
      <c r="E281" s="199"/>
      <c r="F281" s="295"/>
      <c r="G281" s="301"/>
      <c r="H281" s="295"/>
    </row>
    <row r="282" spans="1:8" s="186" customFormat="1">
      <c r="A282" s="294"/>
      <c r="B282" s="294"/>
      <c r="C282" s="181"/>
      <c r="D282" s="198"/>
      <c r="E282" s="199"/>
      <c r="F282" s="295"/>
      <c r="G282" s="301"/>
      <c r="H282" s="295"/>
    </row>
    <row r="283" spans="1:8" s="186" customFormat="1">
      <c r="A283" s="294"/>
      <c r="B283" s="294"/>
      <c r="C283" s="181"/>
      <c r="D283" s="198"/>
      <c r="E283" s="199"/>
      <c r="F283" s="295"/>
      <c r="G283" s="301"/>
      <c r="H283" s="295"/>
    </row>
    <row r="284" spans="1:8" s="186" customFormat="1">
      <c r="A284" s="294"/>
      <c r="B284" s="294"/>
      <c r="C284" s="181"/>
      <c r="D284" s="198"/>
      <c r="E284" s="199"/>
      <c r="F284" s="295"/>
      <c r="G284" s="301"/>
      <c r="H284" s="295"/>
    </row>
    <row r="285" spans="1:8" s="186" customFormat="1">
      <c r="A285" s="294"/>
      <c r="B285" s="294"/>
      <c r="C285" s="181"/>
      <c r="D285" s="198"/>
      <c r="E285" s="199"/>
      <c r="F285" s="295"/>
      <c r="G285" s="301"/>
      <c r="H285" s="295"/>
    </row>
    <row r="286" spans="1:8" s="186" customFormat="1">
      <c r="A286" s="294"/>
      <c r="B286" s="294"/>
      <c r="C286" s="181"/>
      <c r="D286" s="198"/>
      <c r="E286" s="199"/>
      <c r="F286" s="295"/>
      <c r="G286" s="301"/>
      <c r="H286" s="295"/>
    </row>
    <row r="287" spans="1:8" s="186" customFormat="1">
      <c r="A287" s="294"/>
      <c r="B287" s="294"/>
      <c r="C287" s="181"/>
      <c r="D287" s="198"/>
      <c r="E287" s="199"/>
      <c r="F287" s="295"/>
      <c r="G287" s="301"/>
      <c r="H287" s="295"/>
    </row>
    <row r="288" spans="1:8" s="186" customFormat="1">
      <c r="A288" s="294"/>
      <c r="B288" s="294"/>
      <c r="C288" s="181"/>
      <c r="D288" s="198"/>
      <c r="E288" s="199"/>
      <c r="F288" s="295"/>
      <c r="G288" s="301"/>
      <c r="H288" s="295"/>
    </row>
    <row r="289" spans="1:8" s="186" customFormat="1">
      <c r="A289" s="294"/>
      <c r="B289" s="294"/>
      <c r="C289" s="181"/>
      <c r="D289" s="198"/>
      <c r="E289" s="199"/>
      <c r="F289" s="295"/>
      <c r="G289" s="301"/>
      <c r="H289" s="295"/>
    </row>
    <row r="290" spans="1:8" s="186" customFormat="1">
      <c r="A290" s="294"/>
      <c r="B290" s="294"/>
      <c r="C290" s="181"/>
      <c r="D290" s="198"/>
      <c r="E290" s="199"/>
      <c r="F290" s="295"/>
      <c r="G290" s="301"/>
      <c r="H290" s="295"/>
    </row>
    <row r="291" spans="1:8" s="186" customFormat="1">
      <c r="A291" s="294"/>
      <c r="B291" s="294"/>
      <c r="C291" s="181"/>
      <c r="D291" s="198"/>
      <c r="E291" s="199"/>
      <c r="F291" s="295"/>
      <c r="G291" s="301"/>
      <c r="H291" s="295"/>
    </row>
    <row r="292" spans="1:8" s="186" customFormat="1">
      <c r="A292" s="294"/>
      <c r="B292" s="294"/>
      <c r="C292" s="181"/>
      <c r="D292" s="198"/>
      <c r="E292" s="199"/>
      <c r="F292" s="295"/>
      <c r="G292" s="301"/>
      <c r="H292" s="295"/>
    </row>
    <row r="293" spans="1:8" s="186" customFormat="1">
      <c r="A293" s="294"/>
      <c r="B293" s="294"/>
      <c r="C293" s="181"/>
      <c r="D293" s="198"/>
      <c r="E293" s="199"/>
      <c r="F293" s="295"/>
      <c r="G293" s="301"/>
      <c r="H293" s="295"/>
    </row>
    <row r="294" spans="1:8" s="186" customFormat="1">
      <c r="A294" s="294"/>
      <c r="B294" s="294"/>
      <c r="C294" s="181"/>
      <c r="D294" s="198"/>
      <c r="E294" s="199"/>
      <c r="F294" s="295"/>
      <c r="G294" s="301"/>
      <c r="H294" s="295"/>
    </row>
    <row r="295" spans="1:8" s="186" customFormat="1">
      <c r="A295" s="294"/>
      <c r="B295" s="294"/>
      <c r="C295" s="181"/>
      <c r="D295" s="198"/>
      <c r="E295" s="199"/>
      <c r="F295" s="295"/>
      <c r="G295" s="301"/>
      <c r="H295" s="295"/>
    </row>
    <row r="296" spans="1:8" s="186" customFormat="1">
      <c r="A296" s="294"/>
      <c r="B296" s="294"/>
      <c r="C296" s="181"/>
      <c r="D296" s="198"/>
      <c r="E296" s="199"/>
      <c r="F296" s="295"/>
      <c r="G296" s="301"/>
      <c r="H296" s="295"/>
    </row>
    <row r="297" spans="1:8" s="186" customFormat="1">
      <c r="A297" s="294"/>
      <c r="B297" s="294"/>
      <c r="C297" s="181"/>
      <c r="D297" s="198"/>
      <c r="E297" s="199"/>
      <c r="F297" s="295"/>
      <c r="G297" s="301"/>
      <c r="H297" s="295"/>
    </row>
    <row r="298" spans="1:8" s="186" customFormat="1">
      <c r="A298" s="294"/>
      <c r="B298" s="294"/>
      <c r="C298" s="181"/>
      <c r="D298" s="198"/>
      <c r="E298" s="199"/>
      <c r="F298" s="295"/>
      <c r="G298" s="301"/>
      <c r="H298" s="295"/>
    </row>
    <row r="299" spans="1:8" s="186" customFormat="1">
      <c r="A299" s="294"/>
      <c r="B299" s="294"/>
      <c r="C299" s="181"/>
      <c r="D299" s="198"/>
      <c r="E299" s="199"/>
      <c r="F299" s="295"/>
      <c r="G299" s="301"/>
      <c r="H299" s="295"/>
    </row>
    <row r="300" spans="1:8" s="186" customFormat="1">
      <c r="A300" s="294"/>
      <c r="B300" s="294"/>
      <c r="C300" s="181"/>
      <c r="D300" s="198"/>
      <c r="E300" s="199"/>
      <c r="F300" s="295"/>
      <c r="G300" s="301"/>
      <c r="H300" s="295"/>
    </row>
    <row r="301" spans="1:8" s="186" customFormat="1">
      <c r="A301" s="294"/>
      <c r="B301" s="294"/>
      <c r="C301" s="181"/>
      <c r="D301" s="198"/>
      <c r="E301" s="199"/>
      <c r="F301" s="295"/>
      <c r="G301" s="301"/>
      <c r="H301" s="295"/>
    </row>
    <row r="302" spans="1:8" s="186" customFormat="1">
      <c r="A302" s="294"/>
      <c r="B302" s="294"/>
      <c r="C302" s="181"/>
      <c r="D302" s="198"/>
      <c r="E302" s="199"/>
      <c r="F302" s="295"/>
      <c r="G302" s="301"/>
      <c r="H302" s="295"/>
    </row>
    <row r="303" spans="1:8" s="186" customFormat="1">
      <c r="A303" s="294"/>
      <c r="B303" s="294"/>
      <c r="C303" s="181"/>
      <c r="D303" s="198"/>
      <c r="E303" s="199"/>
      <c r="F303" s="295"/>
      <c r="G303" s="301"/>
      <c r="H303" s="295"/>
    </row>
    <row r="304" spans="1:8" s="186" customFormat="1">
      <c r="A304" s="294"/>
      <c r="B304" s="294"/>
      <c r="C304" s="181"/>
      <c r="D304" s="198"/>
      <c r="E304" s="199"/>
      <c r="F304" s="295"/>
      <c r="G304" s="301"/>
      <c r="H304" s="295"/>
    </row>
    <row r="305" spans="1:8" s="186" customFormat="1">
      <c r="A305" s="294"/>
      <c r="B305" s="294"/>
      <c r="C305" s="181"/>
      <c r="D305" s="198"/>
      <c r="E305" s="199"/>
      <c r="F305" s="295"/>
      <c r="G305" s="301"/>
      <c r="H305" s="295"/>
    </row>
    <row r="306" spans="1:8" s="186" customFormat="1">
      <c r="A306" s="294"/>
      <c r="B306" s="294"/>
      <c r="C306" s="181"/>
      <c r="D306" s="198"/>
      <c r="E306" s="199"/>
      <c r="F306" s="295"/>
      <c r="G306" s="301"/>
      <c r="H306" s="295"/>
    </row>
    <row r="307" spans="1:8" s="186" customFormat="1">
      <c r="A307" s="294"/>
      <c r="B307" s="294"/>
      <c r="C307" s="181"/>
      <c r="D307" s="198"/>
      <c r="E307" s="199"/>
      <c r="F307" s="295"/>
      <c r="G307" s="301"/>
      <c r="H307" s="295"/>
    </row>
    <row r="308" spans="1:8" s="186" customFormat="1">
      <c r="A308" s="294"/>
      <c r="B308" s="294"/>
      <c r="C308" s="181"/>
      <c r="D308" s="198"/>
      <c r="E308" s="199"/>
      <c r="F308" s="295"/>
      <c r="G308" s="301"/>
      <c r="H308" s="295"/>
    </row>
    <row r="309" spans="1:8" s="186" customFormat="1">
      <c r="A309" s="294"/>
      <c r="B309" s="294"/>
      <c r="C309" s="181"/>
      <c r="D309" s="198"/>
      <c r="E309" s="199"/>
      <c r="F309" s="295"/>
      <c r="G309" s="301"/>
      <c r="H309" s="295"/>
    </row>
    <row r="310" spans="1:8" s="186" customFormat="1">
      <c r="A310" s="294"/>
      <c r="B310" s="294"/>
      <c r="C310" s="181"/>
      <c r="D310" s="198"/>
      <c r="E310" s="199"/>
      <c r="F310" s="295"/>
      <c r="G310" s="301"/>
      <c r="H310" s="295"/>
    </row>
    <row r="311" spans="1:8" s="186" customFormat="1">
      <c r="A311" s="294"/>
      <c r="B311" s="294"/>
      <c r="C311" s="181"/>
      <c r="D311" s="198"/>
      <c r="E311" s="199"/>
      <c r="F311" s="295"/>
      <c r="G311" s="301"/>
      <c r="H311" s="295"/>
    </row>
    <row r="312" spans="1:8" s="186" customFormat="1">
      <c r="A312" s="294"/>
      <c r="B312" s="294"/>
      <c r="C312" s="181"/>
      <c r="D312" s="198"/>
      <c r="E312" s="199"/>
      <c r="F312" s="295"/>
      <c r="G312" s="301"/>
      <c r="H312" s="295"/>
    </row>
    <row r="313" spans="1:8" s="186" customFormat="1">
      <c r="A313" s="294"/>
      <c r="B313" s="294"/>
      <c r="C313" s="181"/>
      <c r="D313" s="198"/>
      <c r="E313" s="199"/>
      <c r="F313" s="295"/>
      <c r="G313" s="301"/>
      <c r="H313" s="295"/>
    </row>
    <row r="314" spans="1:8" s="186" customFormat="1">
      <c r="A314" s="294"/>
      <c r="B314" s="294"/>
      <c r="C314" s="181"/>
      <c r="D314" s="198"/>
      <c r="E314" s="199"/>
      <c r="F314" s="295"/>
      <c r="G314" s="301"/>
      <c r="H314" s="295"/>
    </row>
    <row r="315" spans="1:8" s="186" customFormat="1">
      <c r="A315" s="294"/>
      <c r="B315" s="294"/>
      <c r="C315" s="181"/>
      <c r="D315" s="198"/>
      <c r="E315" s="199"/>
      <c r="F315" s="295"/>
      <c r="G315" s="301"/>
      <c r="H315" s="295"/>
    </row>
    <row r="316" spans="1:8" s="186" customFormat="1">
      <c r="A316" s="294"/>
      <c r="B316" s="294"/>
      <c r="C316" s="181"/>
      <c r="D316" s="198"/>
      <c r="E316" s="199"/>
      <c r="F316" s="295"/>
      <c r="G316" s="301"/>
      <c r="H316" s="295"/>
    </row>
    <row r="317" spans="1:8" s="186" customFormat="1">
      <c r="A317" s="294"/>
      <c r="B317" s="294"/>
      <c r="C317" s="181"/>
      <c r="D317" s="198"/>
      <c r="E317" s="199"/>
      <c r="F317" s="295"/>
      <c r="G317" s="301"/>
      <c r="H317" s="295"/>
    </row>
    <row r="318" spans="1:8" s="186" customFormat="1">
      <c r="A318" s="294"/>
      <c r="B318" s="294"/>
      <c r="C318" s="181"/>
      <c r="D318" s="198"/>
      <c r="E318" s="199"/>
      <c r="F318" s="295"/>
      <c r="G318" s="301"/>
      <c r="H318" s="295"/>
    </row>
    <row r="319" spans="1:8" s="186" customFormat="1">
      <c r="A319" s="294"/>
      <c r="B319" s="294"/>
      <c r="C319" s="181"/>
      <c r="D319" s="198"/>
      <c r="E319" s="199"/>
      <c r="F319" s="295"/>
      <c r="G319" s="301"/>
      <c r="H319" s="295"/>
    </row>
    <row r="320" spans="1:8" s="186" customFormat="1">
      <c r="A320" s="294"/>
      <c r="B320" s="294"/>
      <c r="C320" s="181"/>
      <c r="D320" s="198"/>
      <c r="E320" s="199"/>
      <c r="F320" s="295"/>
      <c r="G320" s="301"/>
      <c r="H320" s="295"/>
    </row>
    <row r="321" spans="1:8" s="186" customFormat="1">
      <c r="A321" s="294"/>
      <c r="B321" s="294"/>
      <c r="C321" s="181"/>
      <c r="D321" s="198"/>
      <c r="E321" s="199"/>
      <c r="F321" s="295"/>
      <c r="G321" s="301"/>
      <c r="H321" s="295"/>
    </row>
    <row r="322" spans="1:8" s="186" customFormat="1">
      <c r="A322" s="294"/>
      <c r="B322" s="294"/>
      <c r="C322" s="181"/>
      <c r="D322" s="198"/>
      <c r="E322" s="199"/>
      <c r="F322" s="295"/>
      <c r="G322" s="301"/>
      <c r="H322" s="295"/>
    </row>
    <row r="323" spans="1:8" s="186" customFormat="1">
      <c r="A323" s="294"/>
      <c r="B323" s="294"/>
      <c r="C323" s="181"/>
      <c r="D323" s="198"/>
      <c r="E323" s="199"/>
      <c r="F323" s="295"/>
      <c r="G323" s="301"/>
      <c r="H323" s="295"/>
    </row>
    <row r="324" spans="1:8" s="186" customFormat="1">
      <c r="A324" s="294"/>
      <c r="B324" s="294"/>
      <c r="C324" s="181"/>
      <c r="D324" s="198"/>
      <c r="E324" s="199"/>
      <c r="F324" s="295"/>
      <c r="G324" s="301"/>
      <c r="H324" s="295"/>
    </row>
    <row r="325" spans="1:8" s="186" customFormat="1">
      <c r="A325" s="294"/>
      <c r="B325" s="294"/>
      <c r="C325" s="181"/>
      <c r="D325" s="198"/>
      <c r="E325" s="199"/>
      <c r="F325" s="295"/>
      <c r="G325" s="301"/>
      <c r="H325" s="295"/>
    </row>
    <row r="326" spans="1:8" s="186" customFormat="1">
      <c r="A326" s="294"/>
      <c r="B326" s="294"/>
      <c r="C326" s="181"/>
      <c r="D326" s="198"/>
      <c r="E326" s="199"/>
      <c r="F326" s="295"/>
      <c r="G326" s="301"/>
      <c r="H326" s="295"/>
    </row>
    <row r="327" spans="1:8" s="186" customFormat="1">
      <c r="A327" s="294"/>
      <c r="B327" s="294"/>
      <c r="C327" s="181"/>
      <c r="D327" s="198"/>
      <c r="E327" s="199"/>
      <c r="F327" s="295"/>
      <c r="G327" s="301"/>
      <c r="H327" s="295"/>
    </row>
    <row r="328" spans="1:8" s="186" customFormat="1">
      <c r="A328" s="294"/>
      <c r="B328" s="294"/>
      <c r="C328" s="181"/>
      <c r="D328" s="198"/>
      <c r="E328" s="199"/>
      <c r="F328" s="295"/>
      <c r="G328" s="301"/>
      <c r="H328" s="295"/>
    </row>
    <row r="329" spans="1:8" s="186" customFormat="1">
      <c r="A329" s="294"/>
      <c r="B329" s="294"/>
      <c r="C329" s="181"/>
      <c r="D329" s="198"/>
      <c r="E329" s="199"/>
      <c r="F329" s="295"/>
      <c r="G329" s="301"/>
      <c r="H329" s="295"/>
    </row>
    <row r="330" spans="1:8" s="186" customFormat="1">
      <c r="A330" s="294"/>
      <c r="B330" s="294"/>
      <c r="C330" s="181"/>
      <c r="D330" s="198"/>
      <c r="E330" s="199"/>
      <c r="F330" s="295"/>
      <c r="G330" s="301"/>
      <c r="H330" s="295"/>
    </row>
    <row r="331" spans="1:8" s="186" customFormat="1">
      <c r="A331" s="294"/>
      <c r="B331" s="294"/>
      <c r="C331" s="181"/>
      <c r="D331" s="198"/>
      <c r="E331" s="199"/>
      <c r="F331" s="295"/>
      <c r="G331" s="301"/>
      <c r="H331" s="295"/>
    </row>
    <row r="332" spans="1:8" s="186" customFormat="1">
      <c r="A332" s="294"/>
      <c r="B332" s="294"/>
      <c r="C332" s="181"/>
      <c r="D332" s="198"/>
      <c r="E332" s="199"/>
      <c r="F332" s="295"/>
      <c r="G332" s="301"/>
      <c r="H332" s="295"/>
    </row>
    <row r="333" spans="1:8" s="186" customFormat="1">
      <c r="A333" s="294"/>
      <c r="B333" s="294"/>
      <c r="C333" s="181"/>
      <c r="D333" s="198"/>
      <c r="E333" s="199"/>
      <c r="F333" s="295"/>
      <c r="G333" s="301"/>
      <c r="H333" s="295"/>
    </row>
    <row r="334" spans="1:8" s="186" customFormat="1">
      <c r="A334" s="294"/>
      <c r="B334" s="294"/>
      <c r="C334" s="181"/>
      <c r="D334" s="198"/>
      <c r="E334" s="199"/>
      <c r="F334" s="295"/>
      <c r="G334" s="301"/>
      <c r="H334" s="295"/>
    </row>
    <row r="335" spans="1:8" s="186" customFormat="1">
      <c r="A335" s="294"/>
      <c r="B335" s="294"/>
      <c r="C335" s="181"/>
      <c r="D335" s="198"/>
      <c r="E335" s="199"/>
      <c r="F335" s="295"/>
      <c r="G335" s="301"/>
      <c r="H335" s="295"/>
    </row>
    <row r="336" spans="1:8" s="186" customFormat="1">
      <c r="A336" s="294"/>
      <c r="B336" s="294"/>
      <c r="C336" s="181"/>
      <c r="D336" s="198"/>
      <c r="E336" s="199"/>
      <c r="F336" s="295"/>
      <c r="G336" s="301"/>
      <c r="H336" s="295"/>
    </row>
    <row r="337" spans="1:8" s="186" customFormat="1">
      <c r="A337" s="294"/>
      <c r="B337" s="294"/>
      <c r="C337" s="181"/>
      <c r="D337" s="198"/>
      <c r="E337" s="199"/>
      <c r="F337" s="295"/>
      <c r="G337" s="301"/>
      <c r="H337" s="295"/>
    </row>
    <row r="338" spans="1:8" s="186" customFormat="1">
      <c r="A338" s="294"/>
      <c r="B338" s="294"/>
      <c r="C338" s="181"/>
      <c r="D338" s="198"/>
      <c r="E338" s="199"/>
      <c r="F338" s="295"/>
      <c r="G338" s="301"/>
      <c r="H338" s="295"/>
    </row>
    <row r="339" spans="1:8" s="186" customFormat="1">
      <c r="A339" s="294"/>
      <c r="B339" s="294"/>
      <c r="C339" s="181"/>
      <c r="D339" s="198"/>
      <c r="E339" s="199"/>
      <c r="F339" s="295"/>
      <c r="G339" s="301"/>
      <c r="H339" s="295"/>
    </row>
    <row r="340" spans="1:8" s="186" customFormat="1">
      <c r="A340" s="294"/>
      <c r="B340" s="294"/>
      <c r="C340" s="181"/>
      <c r="D340" s="198"/>
      <c r="E340" s="199"/>
      <c r="F340" s="295"/>
      <c r="G340" s="301"/>
      <c r="H340" s="295"/>
    </row>
    <row r="341" spans="1:8" s="186" customFormat="1">
      <c r="A341" s="294"/>
      <c r="B341" s="294"/>
      <c r="C341" s="181"/>
      <c r="D341" s="198"/>
      <c r="E341" s="199"/>
      <c r="F341" s="295"/>
      <c r="G341" s="301"/>
      <c r="H341" s="295"/>
    </row>
    <row r="342" spans="1:8" s="186" customFormat="1">
      <c r="A342" s="294"/>
      <c r="B342" s="294"/>
      <c r="C342" s="181"/>
      <c r="D342" s="198"/>
      <c r="E342" s="199"/>
      <c r="F342" s="295"/>
      <c r="G342" s="301"/>
      <c r="H342" s="295"/>
    </row>
    <row r="343" spans="1:8" s="186" customFormat="1">
      <c r="A343" s="294"/>
      <c r="B343" s="294"/>
      <c r="C343" s="181"/>
      <c r="D343" s="198"/>
      <c r="E343" s="199"/>
      <c r="F343" s="295"/>
      <c r="G343" s="301"/>
      <c r="H343" s="295"/>
    </row>
    <row r="344" spans="1:8" s="186" customFormat="1">
      <c r="A344" s="294"/>
      <c r="B344" s="294"/>
      <c r="C344" s="181"/>
      <c r="D344" s="198"/>
      <c r="E344" s="199"/>
      <c r="F344" s="295"/>
      <c r="G344" s="301"/>
      <c r="H344" s="295"/>
    </row>
    <row r="345" spans="1:8" s="186" customFormat="1">
      <c r="A345" s="294"/>
      <c r="B345" s="294"/>
      <c r="C345" s="181"/>
      <c r="D345" s="198"/>
      <c r="E345" s="199"/>
      <c r="F345" s="295"/>
      <c r="G345" s="301"/>
      <c r="H345" s="295"/>
    </row>
    <row r="346" spans="1:8" s="186" customFormat="1">
      <c r="A346" s="294"/>
      <c r="B346" s="294"/>
      <c r="C346" s="181"/>
      <c r="D346" s="198"/>
      <c r="E346" s="199"/>
      <c r="F346" s="295"/>
      <c r="G346" s="301"/>
      <c r="H346" s="295"/>
    </row>
    <row r="347" spans="1:8" s="186" customFormat="1">
      <c r="A347" s="294"/>
      <c r="B347" s="294"/>
      <c r="C347" s="181"/>
      <c r="D347" s="198"/>
      <c r="E347" s="199"/>
      <c r="F347" s="295"/>
      <c r="G347" s="301"/>
      <c r="H347" s="295"/>
    </row>
    <row r="348" spans="1:8" s="186" customFormat="1">
      <c r="A348" s="294"/>
      <c r="B348" s="294"/>
      <c r="C348" s="181"/>
      <c r="D348" s="198"/>
      <c r="E348" s="199"/>
      <c r="F348" s="295"/>
      <c r="G348" s="301"/>
      <c r="H348" s="295"/>
    </row>
    <row r="349" spans="1:8" s="186" customFormat="1">
      <c r="A349" s="294"/>
      <c r="B349" s="294"/>
      <c r="C349" s="181"/>
      <c r="D349" s="198"/>
      <c r="E349" s="199"/>
      <c r="F349" s="295"/>
      <c r="G349" s="301"/>
      <c r="H349" s="295"/>
    </row>
    <row r="350" spans="1:8" s="186" customFormat="1">
      <c r="A350" s="294"/>
      <c r="B350" s="294"/>
      <c r="C350" s="181"/>
      <c r="D350" s="198"/>
      <c r="E350" s="199"/>
      <c r="F350" s="295"/>
      <c r="G350" s="301"/>
      <c r="H350" s="295"/>
    </row>
    <row r="351" spans="1:8" s="186" customFormat="1">
      <c r="A351" s="294"/>
      <c r="B351" s="294"/>
      <c r="C351" s="181"/>
      <c r="D351" s="198"/>
      <c r="E351" s="199"/>
      <c r="F351" s="295"/>
      <c r="G351" s="301"/>
      <c r="H351" s="295"/>
    </row>
    <row r="352" spans="1:8" s="186" customFormat="1">
      <c r="A352" s="294"/>
      <c r="B352" s="294"/>
      <c r="C352" s="181"/>
      <c r="D352" s="198"/>
      <c r="E352" s="199"/>
      <c r="F352" s="295"/>
      <c r="G352" s="301"/>
      <c r="H352" s="295"/>
    </row>
    <row r="353" spans="1:8" s="186" customFormat="1">
      <c r="A353" s="294"/>
      <c r="B353" s="294"/>
      <c r="C353" s="181"/>
      <c r="D353" s="198"/>
      <c r="E353" s="199"/>
      <c r="F353" s="295"/>
      <c r="G353" s="301"/>
      <c r="H353" s="295"/>
    </row>
    <row r="354" spans="1:8" s="186" customFormat="1">
      <c r="A354" s="294"/>
      <c r="B354" s="294"/>
      <c r="C354" s="181"/>
      <c r="D354" s="198"/>
      <c r="E354" s="199"/>
      <c r="F354" s="295"/>
      <c r="G354" s="301"/>
      <c r="H354" s="295"/>
    </row>
    <row r="355" spans="1:8" s="186" customFormat="1">
      <c r="A355" s="294"/>
      <c r="B355" s="294"/>
      <c r="C355" s="181"/>
      <c r="D355" s="198"/>
      <c r="E355" s="199"/>
      <c r="F355" s="295"/>
      <c r="G355" s="301"/>
      <c r="H355" s="295"/>
    </row>
    <row r="356" spans="1:8" s="186" customFormat="1">
      <c r="A356" s="294"/>
      <c r="B356" s="294"/>
      <c r="C356" s="181"/>
      <c r="D356" s="198"/>
      <c r="E356" s="199"/>
      <c r="F356" s="295"/>
      <c r="G356" s="301"/>
      <c r="H356" s="295"/>
    </row>
    <row r="357" spans="1:8" s="186" customFormat="1">
      <c r="A357" s="294"/>
      <c r="B357" s="294"/>
      <c r="C357" s="181"/>
      <c r="D357" s="198"/>
      <c r="E357" s="199"/>
      <c r="F357" s="295"/>
      <c r="G357" s="301"/>
      <c r="H357" s="295"/>
    </row>
    <row r="358" spans="1:8" s="186" customFormat="1">
      <c r="A358" s="294"/>
      <c r="B358" s="294"/>
      <c r="C358" s="181"/>
      <c r="D358" s="198"/>
      <c r="E358" s="199"/>
      <c r="F358" s="295"/>
      <c r="G358" s="301"/>
      <c r="H358" s="295"/>
    </row>
    <row r="359" spans="1:8" s="186" customFormat="1">
      <c r="A359" s="294"/>
      <c r="B359" s="294"/>
      <c r="C359" s="181"/>
      <c r="D359" s="198"/>
      <c r="E359" s="199"/>
      <c r="F359" s="295"/>
      <c r="G359" s="301"/>
      <c r="H359" s="295"/>
    </row>
    <row r="360" spans="1:8" s="186" customFormat="1">
      <c r="A360" s="294"/>
      <c r="B360" s="294"/>
      <c r="C360" s="181"/>
      <c r="D360" s="198"/>
      <c r="E360" s="199"/>
      <c r="F360" s="295"/>
      <c r="G360" s="301"/>
      <c r="H360" s="295"/>
    </row>
    <row r="361" spans="1:8" s="186" customFormat="1">
      <c r="A361" s="294"/>
      <c r="B361" s="294"/>
      <c r="C361" s="181"/>
      <c r="D361" s="198"/>
      <c r="E361" s="199"/>
      <c r="F361" s="295"/>
      <c r="G361" s="301"/>
      <c r="H361" s="295"/>
    </row>
    <row r="362" spans="1:8" s="186" customFormat="1">
      <c r="A362" s="294"/>
      <c r="B362" s="294"/>
      <c r="C362" s="181"/>
      <c r="D362" s="198"/>
      <c r="E362" s="199"/>
      <c r="F362" s="295"/>
      <c r="G362" s="301"/>
      <c r="H362" s="295"/>
    </row>
    <row r="363" spans="1:8" s="186" customFormat="1">
      <c r="A363" s="294"/>
      <c r="B363" s="294"/>
      <c r="C363" s="181"/>
      <c r="D363" s="198"/>
      <c r="E363" s="199"/>
      <c r="F363" s="295"/>
      <c r="G363" s="301"/>
      <c r="H363" s="295"/>
    </row>
    <row r="364" spans="1:8" s="186" customFormat="1">
      <c r="A364" s="294"/>
      <c r="B364" s="294"/>
      <c r="C364" s="181"/>
      <c r="D364" s="198"/>
      <c r="E364" s="199"/>
      <c r="F364" s="295"/>
      <c r="G364" s="301"/>
      <c r="H364" s="295"/>
    </row>
    <row r="365" spans="1:8" s="186" customFormat="1">
      <c r="A365" s="294"/>
      <c r="B365" s="294"/>
      <c r="C365" s="181"/>
      <c r="D365" s="198"/>
      <c r="E365" s="199"/>
      <c r="F365" s="295"/>
      <c r="G365" s="301"/>
      <c r="H365" s="295"/>
    </row>
    <row r="366" spans="1:8" s="186" customFormat="1">
      <c r="A366" s="294"/>
      <c r="B366" s="294"/>
      <c r="C366" s="181"/>
      <c r="D366" s="198"/>
      <c r="E366" s="199"/>
      <c r="F366" s="295"/>
      <c r="G366" s="301"/>
      <c r="H366" s="295"/>
    </row>
    <row r="367" spans="1:8" s="186" customFormat="1">
      <c r="A367" s="294"/>
      <c r="B367" s="294"/>
      <c r="C367" s="181"/>
      <c r="D367" s="198"/>
      <c r="E367" s="199"/>
      <c r="F367" s="295"/>
      <c r="G367" s="301"/>
      <c r="H367" s="295"/>
    </row>
    <row r="368" spans="1:8" s="186" customFormat="1">
      <c r="A368" s="294"/>
      <c r="B368" s="294"/>
      <c r="C368" s="181"/>
      <c r="D368" s="198"/>
      <c r="E368" s="199"/>
      <c r="F368" s="295"/>
      <c r="G368" s="301"/>
      <c r="H368" s="295"/>
    </row>
    <row r="369" spans="1:8" s="186" customFormat="1">
      <c r="A369" s="294"/>
      <c r="B369" s="294"/>
      <c r="C369" s="181"/>
      <c r="D369" s="198"/>
      <c r="E369" s="199"/>
      <c r="F369" s="295"/>
      <c r="G369" s="301"/>
      <c r="H369" s="295"/>
    </row>
    <row r="370" spans="1:8" s="186" customFormat="1">
      <c r="A370" s="294"/>
      <c r="B370" s="294"/>
      <c r="C370" s="181"/>
      <c r="D370" s="198"/>
      <c r="E370" s="199"/>
      <c r="F370" s="295"/>
      <c r="G370" s="301"/>
      <c r="H370" s="295"/>
    </row>
    <row r="371" spans="1:8" s="186" customFormat="1">
      <c r="A371" s="294"/>
      <c r="B371" s="294"/>
      <c r="C371" s="181"/>
      <c r="D371" s="198"/>
      <c r="E371" s="199"/>
      <c r="F371" s="295"/>
      <c r="G371" s="301"/>
      <c r="H371" s="295"/>
    </row>
    <row r="372" spans="1:8" s="186" customFormat="1">
      <c r="A372" s="294"/>
      <c r="B372" s="294"/>
      <c r="C372" s="181"/>
      <c r="D372" s="198"/>
      <c r="E372" s="199"/>
      <c r="F372" s="295"/>
      <c r="G372" s="301"/>
      <c r="H372" s="295"/>
    </row>
    <row r="373" spans="1:8" s="186" customFormat="1">
      <c r="A373" s="294"/>
      <c r="B373" s="294"/>
      <c r="C373" s="181"/>
      <c r="D373" s="198"/>
      <c r="E373" s="199"/>
      <c r="F373" s="295"/>
      <c r="G373" s="301"/>
      <c r="H373" s="295"/>
    </row>
    <row r="374" spans="1:8" s="186" customFormat="1">
      <c r="A374" s="294"/>
      <c r="B374" s="294"/>
      <c r="C374" s="181"/>
      <c r="D374" s="198"/>
      <c r="E374" s="199"/>
      <c r="F374" s="295"/>
      <c r="G374" s="301"/>
      <c r="H374" s="295"/>
    </row>
    <row r="375" spans="1:8" s="186" customFormat="1">
      <c r="A375" s="294"/>
      <c r="B375" s="294"/>
      <c r="C375" s="181"/>
      <c r="D375" s="198"/>
      <c r="E375" s="199"/>
      <c r="F375" s="295"/>
      <c r="G375" s="301"/>
      <c r="H375" s="295"/>
    </row>
    <row r="376" spans="1:8" s="186" customFormat="1">
      <c r="A376" s="294"/>
      <c r="B376" s="294"/>
      <c r="C376" s="181"/>
      <c r="D376" s="198"/>
      <c r="E376" s="199"/>
      <c r="F376" s="295"/>
      <c r="G376" s="301"/>
      <c r="H376" s="295"/>
    </row>
    <row r="377" spans="1:8" s="186" customFormat="1">
      <c r="A377" s="294"/>
      <c r="B377" s="294"/>
      <c r="C377" s="181"/>
      <c r="D377" s="198"/>
      <c r="E377" s="199"/>
      <c r="F377" s="295"/>
      <c r="G377" s="301"/>
      <c r="H377" s="295"/>
    </row>
    <row r="378" spans="1:8" s="186" customFormat="1">
      <c r="A378" s="294"/>
      <c r="B378" s="294"/>
      <c r="C378" s="181"/>
      <c r="D378" s="198"/>
      <c r="E378" s="199"/>
      <c r="F378" s="295"/>
      <c r="G378" s="301"/>
      <c r="H378" s="295"/>
    </row>
    <row r="379" spans="1:8" s="186" customFormat="1">
      <c r="A379" s="294"/>
      <c r="B379" s="294"/>
      <c r="C379" s="181"/>
      <c r="D379" s="198"/>
      <c r="E379" s="199"/>
      <c r="F379" s="295"/>
      <c r="G379" s="301"/>
      <c r="H379" s="295"/>
    </row>
    <row r="380" spans="1:8" s="186" customFormat="1">
      <c r="A380" s="294"/>
      <c r="B380" s="294"/>
      <c r="C380" s="181"/>
      <c r="D380" s="198"/>
      <c r="E380" s="199"/>
      <c r="F380" s="295"/>
      <c r="G380" s="301"/>
      <c r="H380" s="295"/>
    </row>
    <row r="381" spans="1:8" s="186" customFormat="1">
      <c r="A381" s="294"/>
      <c r="B381" s="294"/>
      <c r="C381" s="181"/>
      <c r="D381" s="198"/>
      <c r="E381" s="199"/>
      <c r="F381" s="295"/>
      <c r="G381" s="301"/>
      <c r="H381" s="295"/>
    </row>
    <row r="382" spans="1:8" s="186" customFormat="1">
      <c r="A382" s="294"/>
      <c r="B382" s="294"/>
      <c r="C382" s="181"/>
      <c r="D382" s="198"/>
      <c r="E382" s="199"/>
      <c r="F382" s="295"/>
      <c r="G382" s="301"/>
      <c r="H382" s="295"/>
    </row>
    <row r="383" spans="1:8" s="186" customFormat="1">
      <c r="A383" s="294"/>
      <c r="B383" s="294"/>
      <c r="C383" s="181"/>
      <c r="D383" s="198"/>
      <c r="E383" s="199"/>
      <c r="F383" s="295"/>
      <c r="G383" s="301"/>
      <c r="H383" s="295"/>
    </row>
    <row r="384" spans="1:8" s="186" customFormat="1">
      <c r="A384" s="294"/>
      <c r="B384" s="294"/>
      <c r="C384" s="181"/>
      <c r="D384" s="198"/>
      <c r="E384" s="199"/>
      <c r="F384" s="295"/>
      <c r="G384" s="301"/>
      <c r="H384" s="295"/>
    </row>
    <row r="385" spans="1:8" s="186" customFormat="1">
      <c r="A385" s="294"/>
      <c r="B385" s="294"/>
      <c r="C385" s="181"/>
      <c r="D385" s="198"/>
      <c r="E385" s="199"/>
      <c r="F385" s="295"/>
      <c r="G385" s="301"/>
      <c r="H385" s="295"/>
    </row>
    <row r="386" spans="1:8" s="186" customFormat="1">
      <c r="A386" s="294"/>
      <c r="B386" s="294"/>
      <c r="C386" s="181"/>
      <c r="D386" s="198"/>
      <c r="E386" s="199"/>
      <c r="F386" s="295"/>
      <c r="G386" s="301"/>
      <c r="H386" s="295"/>
    </row>
    <row r="387" spans="1:8" s="186" customFormat="1">
      <c r="A387" s="294"/>
      <c r="B387" s="294"/>
      <c r="C387" s="181"/>
      <c r="D387" s="198"/>
      <c r="E387" s="199"/>
      <c r="F387" s="295"/>
      <c r="G387" s="301"/>
      <c r="H387" s="295"/>
    </row>
    <row r="388" spans="1:8" s="186" customFormat="1">
      <c r="A388" s="294"/>
      <c r="B388" s="294"/>
      <c r="C388" s="181"/>
      <c r="D388" s="198"/>
      <c r="E388" s="199"/>
      <c r="F388" s="295"/>
      <c r="G388" s="301"/>
      <c r="H388" s="295"/>
    </row>
    <row r="389" spans="1:8" s="186" customFormat="1">
      <c r="A389" s="294"/>
      <c r="B389" s="294"/>
      <c r="C389" s="181"/>
      <c r="D389" s="198"/>
      <c r="E389" s="199"/>
      <c r="F389" s="295"/>
      <c r="G389" s="301"/>
      <c r="H389" s="295"/>
    </row>
    <row r="390" spans="1:8" s="186" customFormat="1">
      <c r="A390" s="294"/>
      <c r="B390" s="294"/>
      <c r="C390" s="181"/>
      <c r="D390" s="198"/>
      <c r="E390" s="199"/>
      <c r="F390" s="295"/>
      <c r="G390" s="301"/>
      <c r="H390" s="295"/>
    </row>
    <row r="391" spans="1:8" s="186" customFormat="1">
      <c r="A391" s="294"/>
      <c r="B391" s="294"/>
      <c r="C391" s="181"/>
      <c r="D391" s="198"/>
      <c r="E391" s="199"/>
      <c r="F391" s="295"/>
      <c r="G391" s="301"/>
      <c r="H391" s="295"/>
    </row>
    <row r="392" spans="1:8" s="186" customFormat="1">
      <c r="A392" s="294"/>
      <c r="B392" s="294"/>
      <c r="C392" s="181"/>
      <c r="D392" s="198"/>
      <c r="E392" s="199"/>
      <c r="F392" s="295"/>
      <c r="G392" s="301"/>
      <c r="H392" s="295"/>
    </row>
    <row r="393" spans="1:8" s="186" customFormat="1">
      <c r="A393" s="294"/>
      <c r="B393" s="294"/>
      <c r="C393" s="181"/>
      <c r="D393" s="198"/>
      <c r="E393" s="199"/>
      <c r="F393" s="295"/>
      <c r="G393" s="301"/>
      <c r="H393" s="295"/>
    </row>
    <row r="394" spans="1:8" s="186" customFormat="1">
      <c r="A394" s="294"/>
      <c r="B394" s="294"/>
      <c r="C394" s="181"/>
      <c r="D394" s="198"/>
      <c r="E394" s="199"/>
      <c r="F394" s="295"/>
      <c r="G394" s="301"/>
      <c r="H394" s="295"/>
    </row>
    <row r="395" spans="1:8" s="186" customFormat="1">
      <c r="A395" s="294"/>
      <c r="B395" s="294"/>
      <c r="C395" s="181"/>
      <c r="D395" s="198"/>
      <c r="E395" s="199"/>
      <c r="F395" s="295"/>
      <c r="G395" s="301"/>
      <c r="H395" s="295"/>
    </row>
    <row r="396" spans="1:8" s="186" customFormat="1">
      <c r="A396" s="294"/>
      <c r="B396" s="294"/>
      <c r="C396" s="181"/>
      <c r="D396" s="198"/>
      <c r="E396" s="199"/>
      <c r="F396" s="295"/>
      <c r="G396" s="301"/>
      <c r="H396" s="295"/>
    </row>
    <row r="397" spans="1:8" s="186" customFormat="1">
      <c r="A397" s="294"/>
      <c r="B397" s="294"/>
      <c r="C397" s="181"/>
      <c r="D397" s="198"/>
      <c r="E397" s="199"/>
      <c r="F397" s="295"/>
      <c r="G397" s="301"/>
      <c r="H397" s="295"/>
    </row>
    <row r="398" spans="1:8" s="186" customFormat="1">
      <c r="A398" s="294"/>
      <c r="B398" s="294"/>
      <c r="C398" s="181"/>
      <c r="D398" s="198"/>
      <c r="E398" s="199"/>
      <c r="F398" s="295"/>
      <c r="G398" s="301"/>
      <c r="H398" s="295"/>
    </row>
    <row r="399" spans="1:8" s="186" customFormat="1">
      <c r="A399" s="294"/>
      <c r="B399" s="294"/>
      <c r="C399" s="181"/>
      <c r="D399" s="198"/>
      <c r="E399" s="199"/>
      <c r="F399" s="295"/>
      <c r="G399" s="301"/>
      <c r="H399" s="295"/>
    </row>
    <row r="400" spans="1:8" s="186" customFormat="1">
      <c r="A400" s="294"/>
      <c r="B400" s="294"/>
      <c r="C400" s="181"/>
      <c r="D400" s="198"/>
      <c r="E400" s="199"/>
      <c r="F400" s="295"/>
      <c r="G400" s="301"/>
      <c r="H400" s="295"/>
    </row>
    <row r="401" spans="1:8" s="186" customFormat="1">
      <c r="A401" s="294"/>
      <c r="B401" s="294"/>
      <c r="C401" s="181"/>
      <c r="D401" s="198"/>
      <c r="E401" s="199"/>
      <c r="F401" s="295"/>
      <c r="G401" s="301"/>
      <c r="H401" s="295"/>
    </row>
    <row r="402" spans="1:8" s="186" customFormat="1">
      <c r="A402" s="294"/>
      <c r="B402" s="294"/>
      <c r="C402" s="181"/>
      <c r="D402" s="198"/>
      <c r="E402" s="199"/>
      <c r="F402" s="295"/>
      <c r="G402" s="301"/>
      <c r="H402" s="295"/>
    </row>
    <row r="403" spans="1:8" s="186" customFormat="1">
      <c r="A403" s="294"/>
      <c r="B403" s="294"/>
      <c r="C403" s="181"/>
      <c r="D403" s="198"/>
      <c r="E403" s="199"/>
      <c r="F403" s="295"/>
      <c r="G403" s="301"/>
      <c r="H403" s="295"/>
    </row>
    <row r="404" spans="1:8" s="186" customFormat="1">
      <c r="A404" s="294"/>
      <c r="B404" s="294"/>
      <c r="C404" s="181"/>
      <c r="D404" s="198"/>
      <c r="E404" s="199"/>
      <c r="F404" s="295"/>
      <c r="G404" s="301"/>
      <c r="H404" s="295"/>
    </row>
    <row r="405" spans="1:8" s="186" customFormat="1">
      <c r="A405" s="294"/>
      <c r="B405" s="294"/>
      <c r="C405" s="181"/>
      <c r="D405" s="198"/>
      <c r="E405" s="199"/>
      <c r="F405" s="295"/>
      <c r="G405" s="301"/>
      <c r="H405" s="295"/>
    </row>
    <row r="406" spans="1:8" s="186" customFormat="1">
      <c r="A406" s="294"/>
      <c r="B406" s="294"/>
      <c r="C406" s="181"/>
      <c r="D406" s="198"/>
      <c r="E406" s="199"/>
      <c r="F406" s="295"/>
      <c r="G406" s="301"/>
      <c r="H406" s="295"/>
    </row>
    <row r="407" spans="1:8" s="186" customFormat="1">
      <c r="A407" s="294"/>
      <c r="B407" s="294"/>
      <c r="C407" s="181"/>
      <c r="D407" s="198"/>
      <c r="E407" s="199"/>
      <c r="F407" s="295"/>
      <c r="G407" s="301"/>
      <c r="H407" s="295"/>
    </row>
    <row r="408" spans="1:8" s="186" customFormat="1">
      <c r="A408" s="294"/>
      <c r="B408" s="294"/>
      <c r="C408" s="181"/>
      <c r="D408" s="198"/>
      <c r="E408" s="199"/>
      <c r="F408" s="295"/>
      <c r="G408" s="301"/>
      <c r="H408" s="295"/>
    </row>
    <row r="409" spans="1:8" s="186" customFormat="1">
      <c r="A409" s="294"/>
      <c r="B409" s="294"/>
      <c r="C409" s="181"/>
      <c r="D409" s="198"/>
      <c r="E409" s="199"/>
      <c r="F409" s="295"/>
      <c r="G409" s="301"/>
      <c r="H409" s="295"/>
    </row>
    <row r="410" spans="1:8" s="186" customFormat="1">
      <c r="A410" s="294"/>
      <c r="B410" s="294"/>
      <c r="C410" s="181"/>
      <c r="D410" s="198"/>
      <c r="E410" s="199"/>
      <c r="F410" s="295"/>
      <c r="G410" s="301"/>
      <c r="H410" s="295"/>
    </row>
    <row r="411" spans="1:8" s="186" customFormat="1">
      <c r="A411" s="294"/>
      <c r="B411" s="294"/>
      <c r="C411" s="181"/>
      <c r="D411" s="198"/>
      <c r="E411" s="199"/>
      <c r="F411" s="295"/>
      <c r="G411" s="301"/>
      <c r="H411" s="295"/>
    </row>
    <row r="412" spans="1:8" s="186" customFormat="1">
      <c r="A412" s="294"/>
      <c r="B412" s="294"/>
      <c r="C412" s="181"/>
      <c r="D412" s="198"/>
      <c r="E412" s="199"/>
      <c r="F412" s="295"/>
      <c r="G412" s="301"/>
      <c r="H412" s="295"/>
    </row>
    <row r="413" spans="1:8" s="186" customFormat="1">
      <c r="A413" s="294"/>
      <c r="B413" s="294"/>
      <c r="C413" s="181"/>
      <c r="D413" s="198"/>
      <c r="E413" s="199"/>
      <c r="F413" s="295"/>
      <c r="G413" s="301"/>
      <c r="H413" s="295"/>
    </row>
    <row r="414" spans="1:8" s="186" customFormat="1">
      <c r="A414" s="294"/>
      <c r="B414" s="294"/>
      <c r="C414" s="181"/>
      <c r="D414" s="198"/>
      <c r="E414" s="199"/>
      <c r="F414" s="295"/>
      <c r="G414" s="301"/>
      <c r="H414" s="295"/>
    </row>
    <row r="415" spans="1:8" s="186" customFormat="1">
      <c r="A415" s="294"/>
      <c r="B415" s="294"/>
      <c r="C415" s="181"/>
      <c r="D415" s="198"/>
      <c r="E415" s="199"/>
      <c r="F415" s="295"/>
      <c r="G415" s="301"/>
      <c r="H415" s="295"/>
    </row>
    <row r="416" spans="1:8" s="186" customFormat="1">
      <c r="A416" s="294"/>
      <c r="B416" s="294"/>
      <c r="C416" s="181"/>
      <c r="D416" s="198"/>
      <c r="E416" s="199"/>
      <c r="F416" s="295"/>
      <c r="G416" s="301"/>
      <c r="H416" s="295"/>
    </row>
    <row r="417" spans="1:8" s="186" customFormat="1">
      <c r="A417" s="294"/>
      <c r="B417" s="294"/>
      <c r="C417" s="181"/>
      <c r="D417" s="198"/>
      <c r="E417" s="199"/>
      <c r="F417" s="295"/>
      <c r="G417" s="301"/>
      <c r="H417" s="295"/>
    </row>
    <row r="418" spans="1:8" s="186" customFormat="1">
      <c r="A418" s="294"/>
      <c r="B418" s="294"/>
      <c r="C418" s="181"/>
      <c r="D418" s="198"/>
      <c r="E418" s="199"/>
      <c r="F418" s="295"/>
      <c r="G418" s="301"/>
      <c r="H418" s="295"/>
    </row>
    <row r="419" spans="1:8" s="186" customFormat="1">
      <c r="A419" s="294"/>
      <c r="B419" s="294"/>
      <c r="C419" s="181"/>
      <c r="D419" s="198"/>
      <c r="E419" s="199"/>
      <c r="F419" s="295"/>
      <c r="G419" s="301"/>
      <c r="H419" s="295"/>
    </row>
    <row r="420" spans="1:8" s="186" customFormat="1">
      <c r="A420" s="294"/>
      <c r="B420" s="294"/>
      <c r="C420" s="181"/>
      <c r="D420" s="198"/>
      <c r="E420" s="199"/>
      <c r="F420" s="295"/>
      <c r="G420" s="301"/>
      <c r="H420" s="295"/>
    </row>
    <row r="421" spans="1:8" s="186" customFormat="1">
      <c r="A421" s="294"/>
      <c r="B421" s="294"/>
      <c r="C421" s="181"/>
      <c r="D421" s="198"/>
      <c r="E421" s="199"/>
      <c r="F421" s="295"/>
      <c r="G421" s="301"/>
      <c r="H421" s="295"/>
    </row>
    <row r="422" spans="1:8" s="186" customFormat="1">
      <c r="A422" s="294"/>
      <c r="B422" s="294"/>
      <c r="C422" s="181"/>
      <c r="D422" s="198"/>
      <c r="E422" s="199"/>
      <c r="F422" s="295"/>
      <c r="G422" s="301"/>
      <c r="H422" s="295"/>
    </row>
    <row r="423" spans="1:8" s="186" customFormat="1">
      <c r="A423" s="294"/>
      <c r="B423" s="294"/>
      <c r="C423" s="181"/>
      <c r="D423" s="198"/>
      <c r="E423" s="199"/>
      <c r="F423" s="295"/>
      <c r="G423" s="301"/>
      <c r="H423" s="295"/>
    </row>
    <row r="424" spans="1:8" s="186" customFormat="1">
      <c r="A424" s="294"/>
      <c r="B424" s="294"/>
      <c r="C424" s="181"/>
      <c r="D424" s="198"/>
      <c r="E424" s="199"/>
      <c r="F424" s="295"/>
      <c r="G424" s="301"/>
      <c r="H424" s="295"/>
    </row>
    <row r="425" spans="1:8" s="186" customFormat="1">
      <c r="A425" s="294"/>
      <c r="B425" s="294"/>
      <c r="C425" s="181"/>
      <c r="D425" s="198"/>
      <c r="E425" s="199"/>
      <c r="F425" s="295"/>
      <c r="G425" s="301"/>
      <c r="H425" s="295"/>
    </row>
    <row r="426" spans="1:8" s="186" customFormat="1">
      <c r="A426" s="294"/>
      <c r="B426" s="294"/>
      <c r="C426" s="181"/>
      <c r="D426" s="198"/>
      <c r="E426" s="199"/>
      <c r="F426" s="295"/>
      <c r="G426" s="301"/>
      <c r="H426" s="295"/>
    </row>
    <row r="427" spans="1:8" s="186" customFormat="1">
      <c r="A427" s="294"/>
      <c r="B427" s="294"/>
      <c r="C427" s="181"/>
      <c r="D427" s="198"/>
      <c r="E427" s="199"/>
      <c r="F427" s="295"/>
      <c r="G427" s="301"/>
      <c r="H427" s="295"/>
    </row>
    <row r="428" spans="1:8" s="186" customFormat="1">
      <c r="A428" s="294"/>
      <c r="B428" s="294"/>
      <c r="C428" s="181"/>
      <c r="D428" s="198"/>
      <c r="E428" s="199"/>
      <c r="F428" s="295"/>
      <c r="G428" s="301"/>
      <c r="H428" s="295"/>
    </row>
    <row r="429" spans="1:8" s="186" customFormat="1">
      <c r="A429" s="294"/>
      <c r="B429" s="294"/>
      <c r="C429" s="181"/>
      <c r="D429" s="198"/>
      <c r="E429" s="199"/>
      <c r="F429" s="295"/>
      <c r="G429" s="301"/>
      <c r="H429" s="295"/>
    </row>
    <row r="430" spans="1:8" s="186" customFormat="1">
      <c r="A430" s="294"/>
      <c r="B430" s="294"/>
      <c r="C430" s="181"/>
      <c r="D430" s="198"/>
      <c r="E430" s="199"/>
      <c r="F430" s="295"/>
      <c r="G430" s="301"/>
      <c r="H430" s="295"/>
    </row>
    <row r="431" spans="1:8" s="186" customFormat="1">
      <c r="A431" s="294"/>
      <c r="B431" s="294"/>
      <c r="C431" s="181"/>
      <c r="D431" s="198"/>
      <c r="E431" s="199"/>
      <c r="F431" s="295"/>
      <c r="G431" s="301"/>
      <c r="H431" s="295"/>
    </row>
    <row r="432" spans="1:8" s="186" customFormat="1">
      <c r="A432" s="294"/>
      <c r="B432" s="294"/>
      <c r="C432" s="181"/>
      <c r="D432" s="198"/>
      <c r="E432" s="199"/>
      <c r="F432" s="295"/>
      <c r="G432" s="301"/>
      <c r="H432" s="295"/>
    </row>
    <row r="433" spans="1:8" s="186" customFormat="1">
      <c r="A433" s="294"/>
      <c r="B433" s="294"/>
      <c r="C433" s="181"/>
      <c r="D433" s="198"/>
      <c r="E433" s="199"/>
      <c r="F433" s="295"/>
      <c r="G433" s="301"/>
      <c r="H433" s="295"/>
    </row>
    <row r="434" spans="1:8" s="186" customFormat="1">
      <c r="A434" s="294"/>
      <c r="B434" s="294"/>
      <c r="C434" s="181"/>
      <c r="D434" s="198"/>
      <c r="E434" s="199"/>
      <c r="F434" s="295"/>
      <c r="G434" s="301"/>
      <c r="H434" s="295"/>
    </row>
    <row r="435" spans="1:8" s="186" customFormat="1">
      <c r="A435" s="294"/>
      <c r="B435" s="294"/>
      <c r="C435" s="181"/>
      <c r="D435" s="198"/>
      <c r="E435" s="199"/>
      <c r="F435" s="295"/>
      <c r="G435" s="301"/>
      <c r="H435" s="295"/>
    </row>
    <row r="436" spans="1:8" s="186" customFormat="1">
      <c r="A436" s="294"/>
      <c r="B436" s="294"/>
      <c r="C436" s="181"/>
      <c r="D436" s="198"/>
      <c r="E436" s="199"/>
      <c r="F436" s="295"/>
      <c r="G436" s="301"/>
      <c r="H436" s="295"/>
    </row>
    <row r="437" spans="1:8" s="186" customFormat="1">
      <c r="A437" s="294"/>
      <c r="B437" s="294"/>
      <c r="C437" s="181"/>
      <c r="D437" s="198"/>
      <c r="E437" s="199"/>
      <c r="F437" s="295"/>
      <c r="G437" s="301"/>
      <c r="H437" s="295"/>
    </row>
    <row r="438" spans="1:8" s="186" customFormat="1">
      <c r="A438" s="294"/>
      <c r="B438" s="294"/>
      <c r="C438" s="181"/>
      <c r="D438" s="198"/>
      <c r="E438" s="199"/>
      <c r="F438" s="295"/>
      <c r="G438" s="301"/>
      <c r="H438" s="295"/>
    </row>
    <row r="439" spans="1:8" s="186" customFormat="1">
      <c r="A439" s="294"/>
      <c r="B439" s="294"/>
      <c r="C439" s="181"/>
      <c r="D439" s="198"/>
      <c r="E439" s="199"/>
      <c r="F439" s="295"/>
      <c r="G439" s="301"/>
      <c r="H439" s="295"/>
    </row>
    <row r="440" spans="1:8" s="186" customFormat="1">
      <c r="A440" s="294"/>
      <c r="B440" s="294"/>
      <c r="C440" s="181"/>
      <c r="D440" s="198"/>
      <c r="E440" s="199"/>
      <c r="F440" s="295"/>
      <c r="G440" s="301"/>
      <c r="H440" s="295"/>
    </row>
    <row r="441" spans="1:8" s="186" customFormat="1">
      <c r="A441" s="294"/>
      <c r="B441" s="294"/>
      <c r="C441" s="181"/>
      <c r="D441" s="198"/>
      <c r="E441" s="199"/>
      <c r="F441" s="295"/>
      <c r="G441" s="301"/>
      <c r="H441" s="295"/>
    </row>
    <row r="442" spans="1:8" s="186" customFormat="1">
      <c r="A442" s="294"/>
      <c r="B442" s="294"/>
      <c r="C442" s="181"/>
      <c r="D442" s="198"/>
      <c r="E442" s="199"/>
      <c r="F442" s="295"/>
      <c r="G442" s="301"/>
      <c r="H442" s="295"/>
    </row>
    <row r="443" spans="1:8" s="186" customFormat="1">
      <c r="A443" s="294"/>
      <c r="B443" s="294"/>
      <c r="C443" s="181"/>
      <c r="D443" s="198"/>
      <c r="E443" s="199"/>
      <c r="F443" s="295"/>
      <c r="G443" s="301"/>
      <c r="H443" s="295"/>
    </row>
    <row r="444" spans="1:8" s="186" customFormat="1">
      <c r="A444" s="294"/>
      <c r="B444" s="294"/>
      <c r="C444" s="181"/>
      <c r="D444" s="198"/>
      <c r="E444" s="199"/>
      <c r="F444" s="295"/>
      <c r="G444" s="301"/>
      <c r="H444" s="295"/>
    </row>
    <row r="445" spans="1:8" s="186" customFormat="1">
      <c r="A445" s="294"/>
      <c r="B445" s="294"/>
      <c r="C445" s="181"/>
      <c r="D445" s="198"/>
      <c r="E445" s="199"/>
      <c r="F445" s="295"/>
      <c r="G445" s="301"/>
      <c r="H445" s="295"/>
    </row>
    <row r="446" spans="1:8" s="186" customFormat="1">
      <c r="A446" s="294"/>
      <c r="B446" s="294"/>
      <c r="C446" s="181"/>
      <c r="D446" s="198"/>
      <c r="E446" s="199"/>
      <c r="F446" s="295"/>
      <c r="G446" s="301"/>
      <c r="H446" s="295"/>
    </row>
    <row r="447" spans="1:8" s="186" customFormat="1">
      <c r="A447" s="294"/>
      <c r="B447" s="294"/>
      <c r="C447" s="181"/>
      <c r="D447" s="198"/>
      <c r="E447" s="199"/>
      <c r="F447" s="295"/>
      <c r="G447" s="301"/>
      <c r="H447" s="295"/>
    </row>
    <row r="448" spans="1:8" s="186" customFormat="1">
      <c r="A448" s="294"/>
      <c r="B448" s="294"/>
      <c r="C448" s="181"/>
      <c r="D448" s="198"/>
      <c r="E448" s="199"/>
      <c r="F448" s="295"/>
      <c r="G448" s="301"/>
      <c r="H448" s="295"/>
    </row>
    <row r="449" spans="1:8" s="186" customFormat="1">
      <c r="A449" s="294"/>
      <c r="B449" s="294"/>
      <c r="C449" s="181"/>
      <c r="D449" s="198"/>
      <c r="E449" s="199"/>
      <c r="F449" s="295"/>
      <c r="G449" s="301"/>
      <c r="H449" s="295"/>
    </row>
    <row r="450" spans="1:8" s="186" customFormat="1">
      <c r="A450" s="294"/>
      <c r="B450" s="294"/>
      <c r="C450" s="181"/>
      <c r="D450" s="198"/>
      <c r="E450" s="199"/>
      <c r="F450" s="295"/>
      <c r="G450" s="301"/>
      <c r="H450" s="295"/>
    </row>
    <row r="451" spans="1:8" s="186" customFormat="1">
      <c r="A451" s="294"/>
      <c r="B451" s="294"/>
      <c r="C451" s="181"/>
      <c r="D451" s="198"/>
      <c r="E451" s="199"/>
      <c r="F451" s="295"/>
      <c r="G451" s="301"/>
      <c r="H451" s="295"/>
    </row>
    <row r="452" spans="1:8" s="186" customFormat="1">
      <c r="A452" s="294"/>
      <c r="B452" s="294"/>
      <c r="C452" s="181"/>
      <c r="D452" s="198"/>
      <c r="E452" s="199"/>
      <c r="F452" s="295"/>
      <c r="G452" s="301"/>
      <c r="H452" s="295"/>
    </row>
    <row r="453" spans="1:8" s="186" customFormat="1">
      <c r="A453" s="294"/>
      <c r="B453" s="294"/>
      <c r="C453" s="181"/>
      <c r="D453" s="198"/>
      <c r="E453" s="199"/>
      <c r="F453" s="295"/>
      <c r="G453" s="301"/>
      <c r="H453" s="295"/>
    </row>
    <row r="454" spans="1:8" s="186" customFormat="1">
      <c r="A454" s="294"/>
      <c r="B454" s="294"/>
      <c r="C454" s="181"/>
      <c r="D454" s="198"/>
      <c r="E454" s="199"/>
      <c r="F454" s="295"/>
      <c r="G454" s="301"/>
      <c r="H454" s="295"/>
    </row>
    <row r="455" spans="1:8" s="186" customFormat="1">
      <c r="A455" s="294"/>
      <c r="B455" s="294"/>
      <c r="C455" s="181"/>
      <c r="D455" s="198"/>
      <c r="E455" s="199"/>
      <c r="F455" s="295"/>
      <c r="G455" s="301"/>
      <c r="H455" s="295"/>
    </row>
    <row r="456" spans="1:8" s="186" customFormat="1">
      <c r="A456" s="294"/>
      <c r="B456" s="294"/>
      <c r="C456" s="181"/>
      <c r="D456" s="198"/>
      <c r="E456" s="199"/>
      <c r="F456" s="295"/>
      <c r="G456" s="301"/>
      <c r="H456" s="295"/>
    </row>
    <row r="457" spans="1:8" s="186" customFormat="1">
      <c r="A457" s="294"/>
      <c r="B457" s="294"/>
      <c r="C457" s="181"/>
      <c r="D457" s="198"/>
      <c r="E457" s="199"/>
      <c r="F457" s="295"/>
      <c r="G457" s="301"/>
      <c r="H457" s="295"/>
    </row>
    <row r="458" spans="1:8" s="186" customFormat="1">
      <c r="A458" s="294"/>
      <c r="B458" s="294"/>
      <c r="C458" s="181"/>
      <c r="D458" s="198"/>
      <c r="E458" s="199"/>
      <c r="F458" s="295"/>
      <c r="G458" s="301"/>
      <c r="H458" s="295"/>
    </row>
    <row r="459" spans="1:8" s="186" customFormat="1">
      <c r="A459" s="294"/>
      <c r="B459" s="294"/>
      <c r="C459" s="181"/>
      <c r="D459" s="198"/>
      <c r="E459" s="199"/>
      <c r="F459" s="295"/>
      <c r="G459" s="301"/>
      <c r="H459" s="295"/>
    </row>
    <row r="460" spans="1:8" s="186" customFormat="1">
      <c r="A460" s="294"/>
      <c r="B460" s="294"/>
      <c r="C460" s="181"/>
      <c r="D460" s="198"/>
      <c r="E460" s="199"/>
      <c r="F460" s="295"/>
      <c r="G460" s="301"/>
      <c r="H460" s="295"/>
    </row>
    <row r="461" spans="1:8" s="186" customFormat="1">
      <c r="A461" s="294"/>
      <c r="B461" s="294"/>
      <c r="C461" s="181"/>
      <c r="D461" s="198"/>
      <c r="E461" s="199"/>
      <c r="F461" s="295"/>
      <c r="G461" s="301"/>
      <c r="H461" s="295"/>
    </row>
    <row r="462" spans="1:8" s="186" customFormat="1">
      <c r="A462" s="294"/>
      <c r="B462" s="294"/>
      <c r="C462" s="181"/>
      <c r="D462" s="198"/>
      <c r="E462" s="199"/>
      <c r="F462" s="295"/>
      <c r="G462" s="301"/>
      <c r="H462" s="295"/>
    </row>
    <row r="463" spans="1:8" s="186" customFormat="1">
      <c r="A463" s="294"/>
      <c r="B463" s="294"/>
      <c r="C463" s="181"/>
      <c r="D463" s="198"/>
      <c r="E463" s="199"/>
      <c r="F463" s="295"/>
      <c r="G463" s="301"/>
      <c r="H463" s="295"/>
    </row>
    <row r="464" spans="1:8" s="186" customFormat="1">
      <c r="A464" s="294"/>
      <c r="B464" s="294"/>
      <c r="C464" s="181"/>
      <c r="D464" s="198"/>
      <c r="E464" s="199"/>
      <c r="F464" s="295"/>
      <c r="G464" s="301"/>
      <c r="H464" s="295"/>
    </row>
    <row r="465" spans="1:8" s="186" customFormat="1">
      <c r="A465" s="294"/>
      <c r="B465" s="294"/>
      <c r="C465" s="181"/>
      <c r="D465" s="198"/>
      <c r="E465" s="199"/>
      <c r="F465" s="295"/>
      <c r="G465" s="301"/>
      <c r="H465" s="295"/>
    </row>
    <row r="466" spans="1:8" s="186" customFormat="1">
      <c r="A466" s="294"/>
      <c r="B466" s="294"/>
      <c r="C466" s="181"/>
      <c r="D466" s="198"/>
      <c r="E466" s="199"/>
      <c r="F466" s="295"/>
      <c r="G466" s="301"/>
      <c r="H466" s="295"/>
    </row>
    <row r="467" spans="1:8" s="186" customFormat="1">
      <c r="A467" s="294"/>
      <c r="B467" s="294"/>
      <c r="C467" s="181"/>
      <c r="D467" s="198"/>
      <c r="E467" s="199"/>
      <c r="F467" s="295"/>
      <c r="G467" s="301"/>
      <c r="H467" s="295"/>
    </row>
    <row r="468" spans="1:8" s="186" customFormat="1">
      <c r="A468" s="294"/>
      <c r="B468" s="294"/>
      <c r="C468" s="181"/>
      <c r="D468" s="198"/>
      <c r="E468" s="199"/>
      <c r="F468" s="295"/>
      <c r="G468" s="301"/>
      <c r="H468" s="295"/>
    </row>
    <row r="469" spans="1:8" s="186" customFormat="1">
      <c r="A469" s="294"/>
      <c r="B469" s="294"/>
      <c r="C469" s="181"/>
      <c r="D469" s="198"/>
      <c r="E469" s="199"/>
      <c r="F469" s="295"/>
      <c r="G469" s="301"/>
      <c r="H469" s="295"/>
    </row>
    <row r="470" spans="1:8" s="186" customFormat="1">
      <c r="A470" s="294"/>
      <c r="B470" s="294"/>
      <c r="C470" s="181"/>
      <c r="D470" s="198"/>
      <c r="E470" s="199"/>
      <c r="F470" s="295"/>
      <c r="G470" s="301"/>
      <c r="H470" s="295"/>
    </row>
    <row r="471" spans="1:8" s="186" customFormat="1">
      <c r="A471" s="294"/>
      <c r="B471" s="294"/>
      <c r="C471" s="181"/>
      <c r="D471" s="198"/>
      <c r="E471" s="199"/>
      <c r="F471" s="295"/>
      <c r="G471" s="301"/>
      <c r="H471" s="295"/>
    </row>
    <row r="472" spans="1:8" s="186" customFormat="1">
      <c r="A472" s="294"/>
      <c r="B472" s="294"/>
      <c r="C472" s="181"/>
      <c r="D472" s="198"/>
      <c r="E472" s="199"/>
      <c r="F472" s="295"/>
      <c r="G472" s="301"/>
      <c r="H472" s="295"/>
    </row>
    <row r="473" spans="1:8" s="186" customFormat="1">
      <c r="A473" s="294"/>
      <c r="B473" s="294"/>
      <c r="C473" s="181"/>
      <c r="D473" s="198"/>
      <c r="E473" s="199"/>
      <c r="F473" s="295"/>
      <c r="G473" s="301"/>
      <c r="H473" s="295"/>
    </row>
    <row r="474" spans="1:8" s="186" customFormat="1">
      <c r="A474" s="294"/>
      <c r="B474" s="294"/>
      <c r="C474" s="181"/>
      <c r="D474" s="198"/>
      <c r="E474" s="199"/>
      <c r="F474" s="295"/>
      <c r="G474" s="301"/>
      <c r="H474" s="295"/>
    </row>
    <row r="475" spans="1:8" s="186" customFormat="1">
      <c r="A475" s="294"/>
      <c r="B475" s="294"/>
      <c r="C475" s="181"/>
      <c r="D475" s="198"/>
      <c r="E475" s="199"/>
      <c r="F475" s="295"/>
      <c r="G475" s="301"/>
      <c r="H475" s="295"/>
    </row>
    <row r="476" spans="1:8" s="186" customFormat="1">
      <c r="A476" s="294"/>
      <c r="B476" s="294"/>
      <c r="C476" s="181"/>
      <c r="D476" s="198"/>
      <c r="E476" s="199"/>
      <c r="F476" s="295"/>
      <c r="G476" s="301"/>
      <c r="H476" s="295"/>
    </row>
    <row r="477" spans="1:8" s="186" customFormat="1">
      <c r="A477" s="294"/>
      <c r="B477" s="294"/>
      <c r="C477" s="181"/>
      <c r="D477" s="198"/>
      <c r="E477" s="199"/>
      <c r="F477" s="295"/>
      <c r="G477" s="301"/>
      <c r="H477" s="295"/>
    </row>
    <row r="478" spans="1:8" s="186" customFormat="1">
      <c r="A478" s="294"/>
      <c r="B478" s="294"/>
      <c r="C478" s="181"/>
      <c r="D478" s="198"/>
      <c r="E478" s="199"/>
      <c r="F478" s="295"/>
      <c r="G478" s="301"/>
      <c r="H478" s="295"/>
    </row>
    <row r="479" spans="1:8" s="186" customFormat="1">
      <c r="A479" s="294"/>
      <c r="B479" s="294"/>
      <c r="C479" s="181"/>
      <c r="D479" s="198"/>
      <c r="E479" s="199"/>
      <c r="F479" s="295"/>
      <c r="G479" s="301"/>
      <c r="H479" s="295"/>
    </row>
    <row r="480" spans="1:8" s="186" customFormat="1">
      <c r="A480" s="294"/>
      <c r="B480" s="294"/>
      <c r="C480" s="181"/>
      <c r="D480" s="198"/>
      <c r="E480" s="199"/>
      <c r="F480" s="295"/>
      <c r="G480" s="301"/>
      <c r="H480" s="295"/>
    </row>
    <row r="481" spans="1:8" s="186" customFormat="1">
      <c r="A481" s="294"/>
      <c r="B481" s="294"/>
      <c r="C481" s="181"/>
      <c r="D481" s="198"/>
      <c r="E481" s="199"/>
      <c r="F481" s="295"/>
      <c r="G481" s="301"/>
      <c r="H481" s="295"/>
    </row>
    <row r="482" spans="1:8" s="186" customFormat="1">
      <c r="A482" s="294"/>
      <c r="B482" s="294"/>
      <c r="C482" s="181"/>
      <c r="D482" s="198"/>
      <c r="E482" s="199"/>
      <c r="F482" s="295"/>
      <c r="G482" s="301"/>
      <c r="H482" s="295"/>
    </row>
    <row r="483" spans="1:8" s="186" customFormat="1">
      <c r="A483" s="294"/>
      <c r="B483" s="294"/>
      <c r="C483" s="181"/>
      <c r="D483" s="198"/>
      <c r="E483" s="199"/>
      <c r="F483" s="295"/>
      <c r="G483" s="301"/>
      <c r="H483" s="295"/>
    </row>
    <row r="484" spans="1:8" s="186" customFormat="1">
      <c r="A484" s="294"/>
      <c r="B484" s="294"/>
      <c r="C484" s="181"/>
      <c r="D484" s="198"/>
      <c r="E484" s="199"/>
      <c r="F484" s="295"/>
      <c r="G484" s="301"/>
      <c r="H484" s="295"/>
    </row>
    <row r="485" spans="1:8" s="186" customFormat="1">
      <c r="A485" s="294"/>
      <c r="B485" s="294"/>
      <c r="C485" s="181"/>
      <c r="D485" s="198"/>
      <c r="E485" s="199"/>
      <c r="F485" s="295"/>
      <c r="G485" s="301"/>
      <c r="H485" s="295"/>
    </row>
    <row r="486" spans="1:8" s="186" customFormat="1">
      <c r="A486" s="294"/>
      <c r="B486" s="294"/>
      <c r="C486" s="181"/>
      <c r="D486" s="198"/>
      <c r="E486" s="199"/>
      <c r="F486" s="295"/>
      <c r="G486" s="301"/>
      <c r="H486" s="295"/>
    </row>
    <row r="487" spans="1:8" s="186" customFormat="1">
      <c r="A487" s="294"/>
      <c r="B487" s="294"/>
      <c r="C487" s="181"/>
      <c r="D487" s="198"/>
      <c r="E487" s="199"/>
      <c r="F487" s="295"/>
      <c r="G487" s="301"/>
      <c r="H487" s="295"/>
    </row>
    <row r="488" spans="1:8" s="186" customFormat="1">
      <c r="A488" s="294"/>
      <c r="B488" s="294"/>
      <c r="C488" s="181"/>
      <c r="D488" s="198"/>
      <c r="E488" s="199"/>
      <c r="F488" s="295"/>
      <c r="G488" s="301"/>
      <c r="H488" s="295"/>
    </row>
    <row r="489" spans="1:8" s="186" customFormat="1">
      <c r="A489" s="294"/>
      <c r="B489" s="294"/>
      <c r="C489" s="181"/>
      <c r="D489" s="198"/>
      <c r="E489" s="199"/>
      <c r="F489" s="295"/>
      <c r="G489" s="301"/>
      <c r="H489" s="295"/>
    </row>
    <row r="490" spans="1:8" s="186" customFormat="1">
      <c r="A490" s="294"/>
      <c r="B490" s="294"/>
      <c r="C490" s="181"/>
      <c r="D490" s="198"/>
      <c r="E490" s="199"/>
      <c r="F490" s="295"/>
      <c r="G490" s="301"/>
      <c r="H490" s="295"/>
    </row>
    <row r="491" spans="1:8" s="186" customFormat="1">
      <c r="A491" s="294"/>
      <c r="B491" s="294"/>
      <c r="C491" s="181"/>
      <c r="D491" s="198"/>
      <c r="E491" s="199"/>
      <c r="F491" s="295"/>
      <c r="G491" s="301"/>
      <c r="H491" s="295"/>
    </row>
    <row r="492" spans="1:8" s="186" customFormat="1">
      <c r="A492" s="294"/>
      <c r="B492" s="294"/>
      <c r="C492" s="181"/>
      <c r="D492" s="198"/>
      <c r="E492" s="199"/>
      <c r="F492" s="295"/>
      <c r="G492" s="301"/>
      <c r="H492" s="295"/>
    </row>
    <row r="493" spans="1:8" s="186" customFormat="1">
      <c r="A493" s="294"/>
      <c r="B493" s="294"/>
      <c r="C493" s="181"/>
      <c r="D493" s="198"/>
      <c r="E493" s="199"/>
      <c r="F493" s="295"/>
      <c r="G493" s="301"/>
      <c r="H493" s="295"/>
    </row>
    <row r="494" spans="1:8" s="186" customFormat="1">
      <c r="A494" s="294"/>
      <c r="B494" s="294"/>
      <c r="C494" s="181"/>
      <c r="D494" s="198"/>
      <c r="E494" s="199"/>
      <c r="F494" s="295"/>
      <c r="G494" s="301"/>
      <c r="H494" s="295"/>
    </row>
    <row r="495" spans="1:8" s="186" customFormat="1">
      <c r="A495" s="294"/>
      <c r="B495" s="294"/>
      <c r="C495" s="181"/>
      <c r="D495" s="198"/>
      <c r="E495" s="199"/>
      <c r="F495" s="295"/>
      <c r="G495" s="301"/>
      <c r="H495" s="295"/>
    </row>
    <row r="496" spans="1:8" s="186" customFormat="1">
      <c r="A496" s="294"/>
      <c r="B496" s="294"/>
      <c r="C496" s="181"/>
      <c r="D496" s="198"/>
      <c r="E496" s="199"/>
      <c r="F496" s="295"/>
      <c r="G496" s="301"/>
      <c r="H496" s="295"/>
    </row>
    <row r="497" spans="1:8" s="186" customFormat="1">
      <c r="A497" s="294"/>
      <c r="B497" s="294"/>
      <c r="C497" s="181"/>
      <c r="D497" s="198"/>
      <c r="E497" s="199"/>
      <c r="F497" s="295"/>
      <c r="G497" s="301"/>
      <c r="H497" s="295"/>
    </row>
    <row r="498" spans="1:8" s="186" customFormat="1">
      <c r="A498" s="294"/>
      <c r="B498" s="294"/>
      <c r="C498" s="181"/>
      <c r="D498" s="198"/>
      <c r="E498" s="199"/>
      <c r="F498" s="295"/>
      <c r="G498" s="301"/>
      <c r="H498" s="295"/>
    </row>
    <row r="499" spans="1:8" s="186" customFormat="1">
      <c r="A499" s="294"/>
      <c r="B499" s="294"/>
      <c r="C499" s="181"/>
      <c r="D499" s="198"/>
      <c r="E499" s="199"/>
      <c r="F499" s="295"/>
      <c r="G499" s="301"/>
      <c r="H499" s="295"/>
    </row>
    <row r="500" spans="1:8" s="186" customFormat="1">
      <c r="A500" s="294"/>
      <c r="B500" s="294"/>
      <c r="C500" s="181"/>
      <c r="D500" s="198"/>
      <c r="E500" s="199"/>
      <c r="F500" s="295"/>
      <c r="G500" s="301"/>
      <c r="H500" s="295"/>
    </row>
    <row r="501" spans="1:8" s="186" customFormat="1">
      <c r="A501" s="294"/>
      <c r="B501" s="294"/>
      <c r="C501" s="181"/>
      <c r="D501" s="198"/>
      <c r="E501" s="199"/>
      <c r="F501" s="295"/>
      <c r="G501" s="301"/>
      <c r="H501" s="295"/>
    </row>
    <row r="502" spans="1:8" s="186" customFormat="1">
      <c r="A502" s="294"/>
      <c r="B502" s="294"/>
      <c r="C502" s="181"/>
      <c r="D502" s="198"/>
      <c r="E502" s="199"/>
      <c r="F502" s="295"/>
      <c r="G502" s="301"/>
      <c r="H502" s="295"/>
    </row>
    <row r="503" spans="1:8" s="186" customFormat="1">
      <c r="A503" s="294"/>
      <c r="B503" s="294"/>
      <c r="C503" s="181"/>
      <c r="D503" s="198"/>
      <c r="E503" s="199"/>
      <c r="F503" s="295"/>
      <c r="G503" s="301"/>
      <c r="H503" s="295"/>
    </row>
    <row r="504" spans="1:8" s="186" customFormat="1">
      <c r="A504" s="294"/>
      <c r="B504" s="294"/>
      <c r="C504" s="181"/>
      <c r="D504" s="198"/>
      <c r="E504" s="199"/>
      <c r="F504" s="295"/>
      <c r="G504" s="301"/>
      <c r="H504" s="295"/>
    </row>
    <row r="505" spans="1:8" s="186" customFormat="1">
      <c r="A505" s="294"/>
      <c r="B505" s="294"/>
      <c r="C505" s="181"/>
      <c r="D505" s="198"/>
      <c r="E505" s="199"/>
      <c r="F505" s="295"/>
      <c r="G505" s="301"/>
      <c r="H505" s="295"/>
    </row>
    <row r="506" spans="1:8" s="186" customFormat="1">
      <c r="A506" s="294"/>
      <c r="B506" s="294"/>
      <c r="C506" s="181"/>
      <c r="D506" s="198"/>
      <c r="E506" s="199"/>
      <c r="F506" s="295"/>
      <c r="G506" s="301"/>
      <c r="H506" s="295"/>
    </row>
    <row r="507" spans="1:8" s="186" customFormat="1">
      <c r="A507" s="294"/>
      <c r="B507" s="294"/>
      <c r="C507" s="181"/>
      <c r="D507" s="198"/>
      <c r="E507" s="199"/>
      <c r="F507" s="295"/>
      <c r="G507" s="301"/>
      <c r="H507" s="295"/>
    </row>
    <row r="508" spans="1:8" s="186" customFormat="1">
      <c r="A508" s="294"/>
      <c r="B508" s="294"/>
      <c r="C508" s="181"/>
      <c r="D508" s="198"/>
      <c r="E508" s="199"/>
      <c r="F508" s="295"/>
      <c r="G508" s="301"/>
      <c r="H508" s="295"/>
    </row>
    <row r="509" spans="1:8" s="186" customFormat="1">
      <c r="A509" s="294"/>
      <c r="B509" s="294"/>
      <c r="C509" s="181"/>
      <c r="D509" s="198"/>
      <c r="E509" s="199"/>
      <c r="F509" s="295"/>
      <c r="G509" s="301"/>
      <c r="H509" s="295"/>
    </row>
    <row r="510" spans="1:8" s="186" customFormat="1">
      <c r="A510" s="294"/>
      <c r="B510" s="294"/>
      <c r="C510" s="181"/>
      <c r="D510" s="198"/>
      <c r="E510" s="199"/>
      <c r="F510" s="295"/>
      <c r="G510" s="301"/>
      <c r="H510" s="295"/>
    </row>
    <row r="511" spans="1:8" s="186" customFormat="1">
      <c r="A511" s="294"/>
      <c r="B511" s="294"/>
      <c r="C511" s="181"/>
      <c r="D511" s="198"/>
      <c r="E511" s="199"/>
      <c r="F511" s="295"/>
      <c r="G511" s="301"/>
      <c r="H511" s="295"/>
    </row>
    <row r="512" spans="1:8" s="186" customFormat="1">
      <c r="A512" s="294"/>
      <c r="B512" s="294"/>
      <c r="C512" s="181"/>
      <c r="D512" s="198"/>
      <c r="E512" s="199"/>
      <c r="F512" s="295"/>
      <c r="G512" s="301"/>
      <c r="H512" s="295"/>
    </row>
    <row r="513" spans="1:8" s="186" customFormat="1">
      <c r="A513" s="294"/>
      <c r="B513" s="294"/>
      <c r="C513" s="181"/>
      <c r="D513" s="198"/>
      <c r="E513" s="199"/>
      <c r="F513" s="295"/>
      <c r="G513" s="301"/>
      <c r="H513" s="295"/>
    </row>
    <row r="514" spans="1:8" s="186" customFormat="1">
      <c r="A514" s="294"/>
      <c r="B514" s="294"/>
      <c r="C514" s="181"/>
      <c r="D514" s="198"/>
      <c r="E514" s="199"/>
      <c r="F514" s="295"/>
      <c r="G514" s="301"/>
      <c r="H514" s="295"/>
    </row>
    <row r="515" spans="1:8" s="186" customFormat="1">
      <c r="A515" s="294"/>
      <c r="B515" s="294"/>
      <c r="C515" s="181"/>
      <c r="D515" s="198"/>
      <c r="E515" s="199"/>
      <c r="F515" s="295"/>
      <c r="G515" s="301"/>
      <c r="H515" s="295"/>
    </row>
    <row r="516" spans="1:8" s="186" customFormat="1">
      <c r="A516" s="294"/>
      <c r="B516" s="294"/>
      <c r="C516" s="181"/>
      <c r="D516" s="198"/>
      <c r="E516" s="199"/>
      <c r="F516" s="295"/>
      <c r="G516" s="301"/>
      <c r="H516" s="295"/>
    </row>
    <row r="517" spans="1:8" s="186" customFormat="1">
      <c r="A517" s="294"/>
      <c r="B517" s="294"/>
      <c r="C517" s="181"/>
      <c r="D517" s="198"/>
      <c r="E517" s="199"/>
      <c r="F517" s="295"/>
      <c r="G517" s="301"/>
      <c r="H517" s="295"/>
    </row>
    <row r="518" spans="1:8" s="186" customFormat="1">
      <c r="A518" s="294"/>
      <c r="B518" s="294"/>
      <c r="C518" s="181"/>
      <c r="D518" s="198"/>
      <c r="E518" s="199"/>
      <c r="F518" s="295"/>
      <c r="G518" s="301"/>
      <c r="H518" s="295"/>
    </row>
    <row r="519" spans="1:8" s="186" customFormat="1">
      <c r="A519" s="294"/>
      <c r="B519" s="294"/>
      <c r="C519" s="181"/>
      <c r="D519" s="198"/>
      <c r="E519" s="199"/>
      <c r="F519" s="295"/>
      <c r="G519" s="301"/>
      <c r="H519" s="295"/>
    </row>
    <row r="520" spans="1:8" s="186" customFormat="1">
      <c r="A520" s="294"/>
      <c r="B520" s="294"/>
      <c r="C520" s="181"/>
      <c r="D520" s="198"/>
      <c r="E520" s="199"/>
      <c r="F520" s="295"/>
      <c r="G520" s="301"/>
      <c r="H520" s="295"/>
    </row>
    <row r="521" spans="1:8" s="186" customFormat="1">
      <c r="A521" s="294"/>
      <c r="B521" s="294"/>
      <c r="C521" s="181"/>
      <c r="D521" s="198"/>
      <c r="E521" s="199"/>
      <c r="F521" s="295"/>
      <c r="G521" s="301"/>
      <c r="H521" s="295"/>
    </row>
    <row r="522" spans="1:8" s="186" customFormat="1">
      <c r="A522" s="294"/>
      <c r="B522" s="294"/>
      <c r="C522" s="181"/>
      <c r="D522" s="198"/>
      <c r="E522" s="199"/>
      <c r="F522" s="295"/>
      <c r="G522" s="301"/>
      <c r="H522" s="295"/>
    </row>
    <row r="523" spans="1:8" s="186" customFormat="1">
      <c r="A523" s="294"/>
      <c r="B523" s="294"/>
      <c r="C523" s="181"/>
      <c r="D523" s="198"/>
      <c r="E523" s="199"/>
      <c r="F523" s="295"/>
      <c r="G523" s="301"/>
      <c r="H523" s="295"/>
    </row>
    <row r="524" spans="1:8" s="186" customFormat="1">
      <c r="A524" s="294"/>
      <c r="B524" s="294"/>
      <c r="C524" s="181"/>
      <c r="D524" s="198"/>
      <c r="E524" s="199"/>
      <c r="F524" s="295"/>
      <c r="G524" s="301"/>
      <c r="H524" s="295"/>
    </row>
    <row r="525" spans="1:8" s="186" customFormat="1">
      <c r="A525" s="294"/>
      <c r="B525" s="294"/>
      <c r="C525" s="181"/>
      <c r="D525" s="198"/>
      <c r="E525" s="199"/>
      <c r="F525" s="295"/>
      <c r="G525" s="301"/>
      <c r="H525" s="295"/>
    </row>
    <row r="526" spans="1:8" s="186" customFormat="1">
      <c r="A526" s="294"/>
      <c r="B526" s="294"/>
      <c r="C526" s="181"/>
      <c r="D526" s="198"/>
      <c r="E526" s="199"/>
      <c r="F526" s="295"/>
      <c r="G526" s="301"/>
      <c r="H526" s="295"/>
    </row>
    <row r="527" spans="1:8" s="186" customFormat="1">
      <c r="A527" s="294"/>
      <c r="B527" s="294"/>
      <c r="C527" s="181"/>
      <c r="D527" s="198"/>
      <c r="E527" s="199"/>
      <c r="F527" s="295"/>
      <c r="G527" s="301"/>
      <c r="H527" s="295"/>
    </row>
    <row r="528" spans="1:8" s="186" customFormat="1">
      <c r="A528" s="294"/>
      <c r="B528" s="294"/>
      <c r="C528" s="181"/>
      <c r="D528" s="198"/>
      <c r="E528" s="199"/>
      <c r="F528" s="295"/>
      <c r="G528" s="301"/>
      <c r="H528" s="295"/>
    </row>
    <row r="529" spans="1:8" s="186" customFormat="1">
      <c r="A529" s="294"/>
      <c r="B529" s="294"/>
      <c r="C529" s="181"/>
      <c r="D529" s="198"/>
      <c r="E529" s="199"/>
      <c r="F529" s="295"/>
      <c r="G529" s="301"/>
      <c r="H529" s="295"/>
    </row>
    <row r="530" spans="1:8" s="186" customFormat="1">
      <c r="A530" s="294"/>
      <c r="B530" s="294"/>
      <c r="C530" s="181"/>
      <c r="D530" s="198"/>
      <c r="E530" s="199"/>
      <c r="F530" s="295"/>
      <c r="G530" s="301"/>
      <c r="H530" s="295"/>
    </row>
    <row r="531" spans="1:8" s="186" customFormat="1">
      <c r="A531" s="294"/>
      <c r="B531" s="294"/>
      <c r="C531" s="181"/>
      <c r="D531" s="198"/>
      <c r="E531" s="199"/>
      <c r="F531" s="295"/>
      <c r="G531" s="301"/>
      <c r="H531" s="295"/>
    </row>
    <row r="532" spans="1:8" s="186" customFormat="1">
      <c r="A532" s="294"/>
      <c r="B532" s="294"/>
      <c r="C532" s="181"/>
      <c r="D532" s="198"/>
      <c r="E532" s="199"/>
      <c r="F532" s="295"/>
      <c r="G532" s="301"/>
      <c r="H532" s="295"/>
    </row>
    <row r="533" spans="1:8" s="186" customFormat="1">
      <c r="A533" s="294"/>
      <c r="B533" s="294"/>
      <c r="C533" s="181"/>
      <c r="D533" s="198"/>
      <c r="E533" s="199"/>
      <c r="F533" s="295"/>
      <c r="G533" s="301"/>
      <c r="H533" s="295"/>
    </row>
    <row r="534" spans="1:8" s="186" customFormat="1">
      <c r="A534" s="294"/>
      <c r="B534" s="294"/>
      <c r="C534" s="181"/>
      <c r="D534" s="198"/>
      <c r="E534" s="199"/>
      <c r="F534" s="295"/>
      <c r="G534" s="301"/>
      <c r="H534" s="295"/>
    </row>
    <row r="535" spans="1:8" s="186" customFormat="1">
      <c r="A535" s="294"/>
      <c r="B535" s="294"/>
      <c r="C535" s="181"/>
      <c r="D535" s="198"/>
      <c r="E535" s="199"/>
      <c r="F535" s="295"/>
      <c r="G535" s="301"/>
      <c r="H535" s="295"/>
    </row>
    <row r="536" spans="1:8" s="186" customFormat="1">
      <c r="A536" s="294"/>
      <c r="B536" s="294"/>
      <c r="C536" s="181"/>
      <c r="D536" s="198"/>
      <c r="E536" s="199"/>
      <c r="F536" s="295"/>
      <c r="G536" s="301"/>
      <c r="H536" s="295"/>
    </row>
    <row r="537" spans="1:8" s="186" customFormat="1">
      <c r="A537" s="294"/>
      <c r="B537" s="294"/>
      <c r="C537" s="181"/>
      <c r="D537" s="198"/>
      <c r="E537" s="199"/>
      <c r="F537" s="295"/>
      <c r="G537" s="301"/>
      <c r="H537" s="295"/>
    </row>
    <row r="538" spans="1:8" s="186" customFormat="1">
      <c r="A538" s="294"/>
      <c r="B538" s="294"/>
      <c r="C538" s="181"/>
      <c r="D538" s="198"/>
      <c r="E538" s="199"/>
      <c r="F538" s="295"/>
      <c r="G538" s="301"/>
      <c r="H538" s="295"/>
    </row>
    <row r="539" spans="1:8" s="186" customFormat="1">
      <c r="A539" s="294"/>
      <c r="B539" s="294"/>
      <c r="C539" s="181"/>
      <c r="D539" s="198"/>
      <c r="E539" s="199"/>
      <c r="F539" s="295"/>
      <c r="G539" s="301"/>
      <c r="H539" s="295"/>
    </row>
    <row r="540" spans="1:8" s="186" customFormat="1">
      <c r="A540" s="294"/>
      <c r="B540" s="294"/>
      <c r="C540" s="181"/>
      <c r="D540" s="198"/>
      <c r="E540" s="199"/>
      <c r="F540" s="295"/>
      <c r="G540" s="301"/>
      <c r="H540" s="295"/>
    </row>
    <row r="541" spans="1:8" s="186" customFormat="1">
      <c r="A541" s="294"/>
      <c r="B541" s="294"/>
      <c r="C541" s="181"/>
      <c r="D541" s="198"/>
      <c r="E541" s="199"/>
      <c r="F541" s="295"/>
      <c r="G541" s="301"/>
      <c r="H541" s="295"/>
    </row>
    <row r="542" spans="1:8" s="186" customFormat="1">
      <c r="A542" s="294"/>
      <c r="B542" s="294"/>
      <c r="C542" s="181"/>
      <c r="D542" s="198"/>
      <c r="E542" s="199"/>
      <c r="F542" s="295"/>
      <c r="G542" s="301"/>
      <c r="H542" s="295"/>
    </row>
    <row r="543" spans="1:8" s="186" customFormat="1">
      <c r="A543" s="294"/>
      <c r="B543" s="294"/>
      <c r="C543" s="181"/>
      <c r="D543" s="198"/>
      <c r="E543" s="199"/>
      <c r="F543" s="295"/>
      <c r="G543" s="301"/>
      <c r="H543" s="295"/>
    </row>
    <row r="544" spans="1:8" s="186" customFormat="1">
      <c r="A544" s="294"/>
      <c r="B544" s="294"/>
      <c r="C544" s="181"/>
      <c r="D544" s="198"/>
      <c r="E544" s="199"/>
      <c r="F544" s="295"/>
      <c r="G544" s="301"/>
      <c r="H544" s="295"/>
    </row>
    <row r="545" spans="1:8" s="186" customFormat="1">
      <c r="A545" s="294"/>
      <c r="B545" s="294"/>
      <c r="C545" s="181"/>
      <c r="D545" s="198"/>
      <c r="E545" s="199"/>
      <c r="F545" s="295"/>
      <c r="G545" s="301"/>
      <c r="H545" s="295"/>
    </row>
    <row r="546" spans="1:8" s="186" customFormat="1">
      <c r="A546" s="294"/>
      <c r="B546" s="294"/>
      <c r="C546" s="181"/>
      <c r="D546" s="198"/>
      <c r="E546" s="199"/>
      <c r="F546" s="295"/>
      <c r="G546" s="301"/>
      <c r="H546" s="295"/>
    </row>
    <row r="547" spans="1:8" s="186" customFormat="1">
      <c r="A547" s="294"/>
      <c r="B547" s="294"/>
      <c r="C547" s="181"/>
      <c r="D547" s="198"/>
      <c r="E547" s="199"/>
      <c r="F547" s="295"/>
      <c r="G547" s="301"/>
      <c r="H547" s="295"/>
    </row>
    <row r="548" spans="1:8" s="186" customFormat="1">
      <c r="A548" s="294"/>
      <c r="B548" s="294"/>
      <c r="C548" s="181"/>
      <c r="D548" s="198"/>
      <c r="E548" s="199"/>
      <c r="F548" s="295"/>
      <c r="G548" s="301"/>
      <c r="H548" s="295"/>
    </row>
    <row r="549" spans="1:8" s="186" customFormat="1">
      <c r="A549" s="294"/>
      <c r="B549" s="294"/>
      <c r="C549" s="181"/>
      <c r="D549" s="198"/>
      <c r="E549" s="199"/>
      <c r="F549" s="295"/>
      <c r="G549" s="301"/>
      <c r="H549" s="295"/>
    </row>
    <row r="550" spans="1:8" s="186" customFormat="1">
      <c r="A550" s="294"/>
      <c r="B550" s="294"/>
      <c r="C550" s="181"/>
      <c r="D550" s="198"/>
      <c r="E550" s="199"/>
      <c r="F550" s="295"/>
      <c r="G550" s="301"/>
      <c r="H550" s="295"/>
    </row>
    <row r="551" spans="1:8" s="186" customFormat="1">
      <c r="A551" s="294"/>
      <c r="B551" s="294"/>
      <c r="C551" s="181"/>
      <c r="D551" s="198"/>
      <c r="E551" s="199"/>
      <c r="F551" s="295"/>
      <c r="G551" s="301"/>
      <c r="H551" s="295"/>
    </row>
    <row r="552" spans="1:8" s="186" customFormat="1">
      <c r="A552" s="294"/>
      <c r="B552" s="294"/>
      <c r="C552" s="181"/>
      <c r="D552" s="198"/>
      <c r="E552" s="199"/>
      <c r="F552" s="295"/>
      <c r="G552" s="301"/>
      <c r="H552" s="295"/>
    </row>
    <row r="553" spans="1:8" s="186" customFormat="1">
      <c r="A553" s="294"/>
      <c r="B553" s="294"/>
      <c r="C553" s="181"/>
      <c r="D553" s="198"/>
      <c r="E553" s="199"/>
      <c r="F553" s="295"/>
      <c r="G553" s="301"/>
      <c r="H553" s="295"/>
    </row>
    <row r="554" spans="1:8" s="186" customFormat="1">
      <c r="A554" s="294"/>
      <c r="B554" s="294"/>
      <c r="C554" s="181"/>
      <c r="D554" s="198"/>
      <c r="E554" s="199"/>
      <c r="F554" s="295"/>
      <c r="G554" s="301"/>
      <c r="H554" s="295"/>
    </row>
    <row r="555" spans="1:8" s="186" customFormat="1">
      <c r="A555" s="294"/>
      <c r="B555" s="294"/>
      <c r="C555" s="181"/>
      <c r="D555" s="198"/>
      <c r="E555" s="199"/>
      <c r="F555" s="295"/>
      <c r="G555" s="301"/>
      <c r="H555" s="295"/>
    </row>
    <row r="556" spans="1:8" s="186" customFormat="1">
      <c r="A556" s="294"/>
      <c r="B556" s="294"/>
      <c r="C556" s="181"/>
      <c r="D556" s="198"/>
      <c r="E556" s="199"/>
      <c r="F556" s="295"/>
      <c r="G556" s="301"/>
      <c r="H556" s="295"/>
    </row>
    <row r="557" spans="1:8" s="186" customFormat="1">
      <c r="A557" s="294"/>
      <c r="B557" s="294"/>
      <c r="C557" s="181"/>
      <c r="D557" s="198"/>
      <c r="E557" s="199"/>
      <c r="F557" s="295"/>
      <c r="G557" s="301"/>
      <c r="H557" s="295"/>
    </row>
    <row r="558" spans="1:8" s="186" customFormat="1">
      <c r="A558" s="294"/>
      <c r="B558" s="294"/>
      <c r="C558" s="181"/>
      <c r="D558" s="198"/>
      <c r="E558" s="199"/>
      <c r="F558" s="295"/>
      <c r="G558" s="301"/>
      <c r="H558" s="295"/>
    </row>
    <row r="559" spans="1:8" s="186" customFormat="1">
      <c r="A559" s="294"/>
      <c r="B559" s="294"/>
      <c r="C559" s="181"/>
      <c r="D559" s="198"/>
      <c r="E559" s="199"/>
      <c r="F559" s="295"/>
      <c r="G559" s="301"/>
      <c r="H559" s="295"/>
    </row>
    <row r="560" spans="1:8" s="186" customFormat="1">
      <c r="A560" s="294"/>
      <c r="B560" s="294"/>
      <c r="C560" s="181"/>
      <c r="D560" s="198"/>
      <c r="E560" s="199"/>
      <c r="F560" s="295"/>
      <c r="G560" s="301"/>
      <c r="H560" s="295"/>
    </row>
    <row r="561" spans="1:8" s="186" customFormat="1">
      <c r="A561" s="294"/>
      <c r="B561" s="294"/>
      <c r="C561" s="181"/>
      <c r="D561" s="198"/>
      <c r="E561" s="199"/>
      <c r="F561" s="295"/>
      <c r="G561" s="301"/>
      <c r="H561" s="295"/>
    </row>
    <row r="562" spans="1:8" s="186" customFormat="1">
      <c r="A562" s="294"/>
      <c r="B562" s="294"/>
      <c r="C562" s="181"/>
      <c r="D562" s="198"/>
      <c r="E562" s="199"/>
      <c r="F562" s="295"/>
      <c r="G562" s="301"/>
      <c r="H562" s="295"/>
    </row>
    <row r="563" spans="1:8" s="186" customFormat="1">
      <c r="A563" s="294"/>
      <c r="B563" s="294"/>
      <c r="C563" s="181"/>
      <c r="D563" s="198"/>
      <c r="E563" s="199"/>
      <c r="F563" s="295"/>
      <c r="G563" s="301"/>
      <c r="H563" s="295"/>
    </row>
    <row r="564" spans="1:8" s="186" customFormat="1">
      <c r="A564" s="294"/>
      <c r="B564" s="294"/>
      <c r="C564" s="181"/>
      <c r="D564" s="198"/>
      <c r="E564" s="199"/>
      <c r="F564" s="295"/>
      <c r="G564" s="301"/>
      <c r="H564" s="295"/>
    </row>
    <row r="565" spans="1:8" s="186" customFormat="1">
      <c r="A565" s="294"/>
      <c r="B565" s="294"/>
      <c r="C565" s="181"/>
      <c r="D565" s="198"/>
      <c r="E565" s="199"/>
      <c r="F565" s="295"/>
      <c r="G565" s="301"/>
      <c r="H565" s="295"/>
    </row>
    <row r="566" spans="1:8" s="186" customFormat="1">
      <c r="A566" s="294"/>
      <c r="B566" s="294"/>
      <c r="C566" s="181"/>
      <c r="D566" s="198"/>
      <c r="E566" s="199"/>
      <c r="F566" s="295"/>
      <c r="G566" s="301"/>
      <c r="H566" s="295"/>
    </row>
    <row r="567" spans="1:8" s="186" customFormat="1">
      <c r="A567" s="294"/>
      <c r="B567" s="294"/>
      <c r="C567" s="181"/>
      <c r="D567" s="198"/>
      <c r="E567" s="199"/>
      <c r="F567" s="295"/>
      <c r="G567" s="301"/>
      <c r="H567" s="295"/>
    </row>
    <row r="568" spans="1:8" s="186" customFormat="1">
      <c r="A568" s="294"/>
      <c r="B568" s="294"/>
      <c r="C568" s="181"/>
      <c r="D568" s="198"/>
      <c r="E568" s="199"/>
      <c r="F568" s="295"/>
      <c r="G568" s="301"/>
      <c r="H568" s="295"/>
    </row>
    <row r="569" spans="1:8" s="186" customFormat="1">
      <c r="A569" s="294"/>
      <c r="B569" s="294"/>
      <c r="C569" s="181"/>
      <c r="D569" s="198"/>
      <c r="E569" s="199"/>
      <c r="F569" s="295"/>
      <c r="G569" s="301"/>
      <c r="H569" s="295"/>
    </row>
    <row r="570" spans="1:8" s="186" customFormat="1">
      <c r="A570" s="294"/>
      <c r="B570" s="294"/>
      <c r="C570" s="181"/>
      <c r="D570" s="198"/>
      <c r="E570" s="199"/>
      <c r="F570" s="295"/>
      <c r="G570" s="301"/>
      <c r="H570" s="295"/>
    </row>
    <row r="571" spans="1:8" s="186" customFormat="1">
      <c r="A571" s="294"/>
      <c r="B571" s="294"/>
      <c r="C571" s="181"/>
      <c r="D571" s="198"/>
      <c r="E571" s="199"/>
      <c r="F571" s="295"/>
      <c r="G571" s="301"/>
      <c r="H571" s="295"/>
    </row>
    <row r="572" spans="1:8" s="186" customFormat="1">
      <c r="A572" s="294"/>
      <c r="B572" s="294"/>
      <c r="C572" s="181"/>
      <c r="D572" s="198"/>
      <c r="E572" s="199"/>
      <c r="F572" s="295"/>
      <c r="G572" s="301"/>
      <c r="H572" s="295"/>
    </row>
    <row r="573" spans="1:8" s="186" customFormat="1">
      <c r="A573" s="294"/>
      <c r="B573" s="294"/>
      <c r="C573" s="181"/>
      <c r="D573" s="198"/>
      <c r="E573" s="199"/>
      <c r="F573" s="295"/>
      <c r="G573" s="301"/>
      <c r="H573" s="295"/>
    </row>
    <row r="574" spans="1:8" s="186" customFormat="1">
      <c r="A574" s="294"/>
      <c r="B574" s="294"/>
      <c r="C574" s="181"/>
      <c r="D574" s="198"/>
      <c r="E574" s="199"/>
      <c r="F574" s="295"/>
      <c r="G574" s="301"/>
      <c r="H574" s="295"/>
    </row>
    <row r="575" spans="1:8" s="186" customFormat="1">
      <c r="A575" s="294"/>
      <c r="B575" s="294"/>
      <c r="C575" s="181"/>
      <c r="D575" s="198"/>
      <c r="E575" s="199"/>
      <c r="F575" s="295"/>
      <c r="G575" s="301"/>
      <c r="H575" s="295"/>
    </row>
    <row r="576" spans="1:8" s="186" customFormat="1">
      <c r="A576" s="294"/>
      <c r="B576" s="294"/>
      <c r="C576" s="181"/>
      <c r="D576" s="198"/>
      <c r="E576" s="199"/>
      <c r="F576" s="295"/>
      <c r="G576" s="301"/>
      <c r="H576" s="295"/>
    </row>
    <row r="577" spans="1:8" s="186" customFormat="1">
      <c r="A577" s="294"/>
      <c r="B577" s="294"/>
      <c r="C577" s="181"/>
      <c r="D577" s="198"/>
      <c r="E577" s="199"/>
      <c r="F577" s="295"/>
      <c r="G577" s="301"/>
      <c r="H577" s="295"/>
    </row>
    <row r="578" spans="1:8" s="186" customFormat="1">
      <c r="A578" s="294"/>
      <c r="B578" s="294"/>
      <c r="C578" s="181"/>
      <c r="D578" s="198"/>
      <c r="E578" s="199"/>
      <c r="F578" s="295"/>
      <c r="G578" s="301"/>
      <c r="H578" s="295"/>
    </row>
    <row r="579" spans="1:8" s="186" customFormat="1">
      <c r="A579" s="294"/>
      <c r="B579" s="294"/>
      <c r="C579" s="181"/>
      <c r="D579" s="198"/>
      <c r="E579" s="199"/>
      <c r="F579" s="295"/>
      <c r="G579" s="301"/>
      <c r="H579" s="295"/>
    </row>
    <row r="580" spans="1:8">
      <c r="A580" s="294"/>
      <c r="B580" s="294"/>
      <c r="C580" s="181"/>
      <c r="D580" s="198"/>
      <c r="E580" s="199"/>
      <c r="F580" s="295"/>
      <c r="G580" s="301"/>
      <c r="H580" s="295"/>
    </row>
    <row r="581" spans="1:8">
      <c r="A581" s="294"/>
      <c r="B581" s="294"/>
      <c r="C581" s="181"/>
      <c r="D581" s="198"/>
      <c r="E581" s="199"/>
      <c r="F581" s="295"/>
      <c r="G581" s="301"/>
      <c r="H581" s="295"/>
    </row>
    <row r="582" spans="1:8">
      <c r="A582" s="294"/>
      <c r="B582" s="294"/>
      <c r="C582" s="181"/>
      <c r="D582" s="198"/>
      <c r="E582" s="199"/>
      <c r="F582" s="295"/>
      <c r="G582" s="301"/>
      <c r="H582" s="295"/>
    </row>
    <row r="583" spans="1:8">
      <c r="A583" s="294"/>
      <c r="B583" s="294"/>
      <c r="C583" s="181"/>
      <c r="D583" s="198"/>
      <c r="E583" s="199"/>
      <c r="F583" s="295"/>
      <c r="G583" s="301"/>
      <c r="H583" s="295"/>
    </row>
    <row r="584" spans="1:8">
      <c r="A584" s="294"/>
      <c r="B584" s="294"/>
      <c r="C584" s="181"/>
      <c r="D584" s="198"/>
      <c r="E584" s="199"/>
      <c r="F584" s="295"/>
      <c r="G584" s="301"/>
      <c r="H584" s="295"/>
    </row>
    <row r="585" spans="1:8">
      <c r="A585" s="294"/>
      <c r="B585" s="294"/>
      <c r="C585" s="181"/>
      <c r="D585" s="198"/>
      <c r="E585" s="199"/>
      <c r="F585" s="295"/>
      <c r="G585" s="301"/>
      <c r="H585" s="295"/>
    </row>
    <row r="586" spans="1:8">
      <c r="A586" s="294"/>
      <c r="B586" s="294"/>
      <c r="C586" s="181"/>
      <c r="D586" s="198"/>
      <c r="E586" s="199"/>
      <c r="F586" s="295"/>
      <c r="G586" s="301"/>
      <c r="H586" s="295"/>
    </row>
    <row r="587" spans="1:8">
      <c r="A587" s="294"/>
      <c r="B587" s="294"/>
      <c r="C587" s="181"/>
      <c r="D587" s="198"/>
      <c r="E587" s="199"/>
      <c r="F587" s="295"/>
      <c r="G587" s="301"/>
      <c r="H587" s="295"/>
    </row>
    <row r="588" spans="1:8">
      <c r="A588" s="294"/>
      <c r="B588" s="294"/>
      <c r="C588" s="181"/>
      <c r="D588" s="198"/>
      <c r="E588" s="199"/>
      <c r="F588" s="295"/>
      <c r="G588" s="301"/>
      <c r="H588" s="295"/>
    </row>
    <row r="589" spans="1:8">
      <c r="A589" s="294"/>
      <c r="B589" s="294"/>
      <c r="C589" s="181"/>
      <c r="D589" s="198"/>
      <c r="E589" s="199"/>
      <c r="F589" s="295"/>
      <c r="G589" s="301"/>
      <c r="H589" s="295"/>
    </row>
    <row r="590" spans="1:8">
      <c r="A590" s="294"/>
      <c r="B590" s="294"/>
      <c r="C590" s="181"/>
      <c r="D590" s="198"/>
      <c r="E590" s="199"/>
      <c r="F590" s="295"/>
      <c r="G590" s="301"/>
      <c r="H590" s="295"/>
    </row>
    <row r="591" spans="1:8">
      <c r="A591" s="294"/>
      <c r="B591" s="294"/>
      <c r="C591" s="181"/>
      <c r="D591" s="198"/>
      <c r="E591" s="199"/>
      <c r="F591" s="295"/>
      <c r="G591" s="301"/>
      <c r="H591" s="295"/>
    </row>
    <row r="592" spans="1:8">
      <c r="A592" s="294"/>
      <c r="B592" s="294"/>
      <c r="C592" s="181"/>
      <c r="D592" s="198"/>
      <c r="E592" s="199"/>
      <c r="F592" s="295"/>
      <c r="G592" s="301"/>
      <c r="H592" s="295"/>
    </row>
    <row r="593" spans="1:8">
      <c r="A593" s="294"/>
      <c r="B593" s="294"/>
      <c r="C593" s="181"/>
      <c r="D593" s="198"/>
      <c r="E593" s="199"/>
      <c r="F593" s="295"/>
      <c r="G593" s="301"/>
      <c r="H593" s="295"/>
    </row>
    <row r="594" spans="1:8">
      <c r="A594" s="294"/>
      <c r="B594" s="294"/>
      <c r="C594" s="181"/>
      <c r="D594" s="198"/>
      <c r="E594" s="199"/>
      <c r="F594" s="295"/>
      <c r="G594" s="301"/>
      <c r="H594" s="295"/>
    </row>
    <row r="595" spans="1:8">
      <c r="A595" s="294"/>
      <c r="B595" s="294"/>
      <c r="C595" s="181"/>
      <c r="D595" s="198"/>
      <c r="E595" s="199"/>
      <c r="F595" s="295"/>
      <c r="G595" s="301"/>
      <c r="H595" s="295"/>
    </row>
    <row r="596" spans="1:8">
      <c r="A596" s="294"/>
      <c r="B596" s="294"/>
      <c r="C596" s="181"/>
      <c r="D596" s="198"/>
      <c r="E596" s="199"/>
      <c r="F596" s="295"/>
      <c r="G596" s="301"/>
      <c r="H596" s="295"/>
    </row>
    <row r="597" spans="1:8">
      <c r="A597" s="294"/>
      <c r="B597" s="294"/>
      <c r="C597" s="181"/>
      <c r="D597" s="198"/>
      <c r="E597" s="199"/>
      <c r="F597" s="295"/>
      <c r="G597" s="301"/>
      <c r="H597" s="295"/>
    </row>
    <row r="598" spans="1:8">
      <c r="A598" s="294"/>
      <c r="B598" s="294"/>
      <c r="C598" s="181"/>
      <c r="D598" s="198"/>
      <c r="E598" s="199"/>
      <c r="F598" s="295"/>
      <c r="G598" s="301"/>
      <c r="H598" s="295"/>
    </row>
    <row r="599" spans="1:8">
      <c r="A599" s="294"/>
      <c r="B599" s="294"/>
      <c r="C599" s="181"/>
      <c r="D599" s="198"/>
      <c r="E599" s="199"/>
      <c r="F599" s="295"/>
      <c r="G599" s="301"/>
      <c r="H599" s="295"/>
    </row>
    <row r="600" spans="1:8">
      <c r="A600" s="294"/>
      <c r="B600" s="294"/>
      <c r="C600" s="181"/>
      <c r="D600" s="198"/>
      <c r="E600" s="199"/>
      <c r="F600" s="295"/>
      <c r="G600" s="301"/>
      <c r="H600" s="295"/>
    </row>
    <row r="601" spans="1:8">
      <c r="A601" s="294"/>
      <c r="B601" s="294"/>
      <c r="C601" s="181"/>
      <c r="D601" s="198"/>
      <c r="E601" s="199"/>
      <c r="F601" s="295"/>
      <c r="G601" s="301"/>
      <c r="H601" s="295"/>
    </row>
    <row r="602" spans="1:8">
      <c r="A602" s="294"/>
      <c r="B602" s="294"/>
      <c r="C602" s="181"/>
      <c r="D602" s="198"/>
      <c r="E602" s="199"/>
      <c r="F602" s="295"/>
      <c r="G602" s="301"/>
      <c r="H602" s="295"/>
    </row>
    <row r="603" spans="1:8">
      <c r="A603" s="294"/>
      <c r="B603" s="294"/>
      <c r="C603" s="181"/>
      <c r="D603" s="198"/>
      <c r="E603" s="199"/>
      <c r="F603" s="295"/>
      <c r="G603" s="301"/>
      <c r="H603" s="295"/>
    </row>
    <row r="604" spans="1:8">
      <c r="A604" s="294"/>
      <c r="B604" s="294"/>
      <c r="C604" s="181"/>
      <c r="D604" s="198"/>
      <c r="E604" s="199"/>
      <c r="F604" s="295"/>
      <c r="G604" s="301"/>
      <c r="H604" s="295"/>
    </row>
    <row r="605" spans="1:8">
      <c r="A605" s="294"/>
      <c r="B605" s="294"/>
      <c r="C605" s="181"/>
      <c r="D605" s="198"/>
      <c r="E605" s="199"/>
      <c r="F605" s="295"/>
      <c r="G605" s="301"/>
      <c r="H605" s="295"/>
    </row>
    <row r="606" spans="1:8">
      <c r="A606" s="294"/>
      <c r="B606" s="294"/>
      <c r="C606" s="181"/>
      <c r="D606" s="198"/>
      <c r="E606" s="199"/>
      <c r="F606" s="295"/>
      <c r="G606" s="301"/>
      <c r="H606" s="295"/>
    </row>
    <row r="607" spans="1:8">
      <c r="A607" s="294"/>
      <c r="B607" s="294"/>
      <c r="C607" s="181"/>
      <c r="D607" s="198"/>
      <c r="E607" s="199"/>
      <c r="F607" s="295"/>
      <c r="G607" s="301"/>
      <c r="H607" s="295"/>
    </row>
    <row r="608" spans="1:8">
      <c r="A608" s="294"/>
      <c r="B608" s="294"/>
      <c r="C608" s="181"/>
      <c r="D608" s="198"/>
      <c r="E608" s="199"/>
      <c r="F608" s="295"/>
      <c r="G608" s="301"/>
      <c r="H608" s="295"/>
    </row>
    <row r="609" spans="1:8">
      <c r="A609" s="294"/>
      <c r="B609" s="294"/>
      <c r="C609" s="181"/>
      <c r="D609" s="198"/>
      <c r="E609" s="199"/>
      <c r="F609" s="295"/>
      <c r="G609" s="301"/>
      <c r="H609" s="295"/>
    </row>
    <row r="610" spans="1:8">
      <c r="A610" s="294"/>
      <c r="B610" s="294"/>
      <c r="C610" s="181"/>
      <c r="D610" s="198"/>
      <c r="E610" s="199"/>
      <c r="F610" s="295"/>
      <c r="G610" s="301"/>
      <c r="H610" s="295"/>
    </row>
    <row r="611" spans="1:8">
      <c r="A611" s="294"/>
      <c r="B611" s="294"/>
      <c r="C611" s="181"/>
      <c r="D611" s="198"/>
      <c r="E611" s="199"/>
      <c r="F611" s="295"/>
      <c r="G611" s="301"/>
      <c r="H611" s="295"/>
    </row>
    <row r="612" spans="1:8">
      <c r="A612" s="294"/>
      <c r="B612" s="294"/>
      <c r="C612" s="181"/>
      <c r="D612" s="198"/>
      <c r="E612" s="199"/>
      <c r="F612" s="295"/>
      <c r="G612" s="301"/>
      <c r="H612" s="295"/>
    </row>
    <row r="613" spans="1:8">
      <c r="A613" s="294"/>
      <c r="B613" s="294"/>
      <c r="C613" s="181"/>
      <c r="D613" s="198"/>
      <c r="E613" s="199"/>
      <c r="F613" s="295"/>
      <c r="G613" s="301"/>
      <c r="H613" s="295"/>
    </row>
    <row r="614" spans="1:8">
      <c r="A614" s="294"/>
      <c r="B614" s="294"/>
      <c r="C614" s="181"/>
      <c r="D614" s="198"/>
      <c r="E614" s="199"/>
      <c r="F614" s="295"/>
      <c r="G614" s="301"/>
      <c r="H614" s="295"/>
    </row>
    <row r="615" spans="1:8">
      <c r="A615" s="294"/>
      <c r="B615" s="294"/>
      <c r="C615" s="181"/>
      <c r="D615" s="198"/>
      <c r="E615" s="199"/>
      <c r="F615" s="295"/>
      <c r="G615" s="301"/>
      <c r="H615" s="295"/>
    </row>
    <row r="616" spans="1:8">
      <c r="A616" s="294"/>
      <c r="B616" s="294"/>
      <c r="C616" s="181"/>
      <c r="D616" s="198"/>
      <c r="E616" s="199"/>
      <c r="F616" s="295"/>
      <c r="G616" s="301"/>
      <c r="H616" s="295"/>
    </row>
  </sheetData>
  <mergeCells count="4">
    <mergeCell ref="A1:F5"/>
    <mergeCell ref="G1:G5"/>
    <mergeCell ref="H1:H5"/>
    <mergeCell ref="C207:G207"/>
  </mergeCells>
  <pageMargins left="0.70866141732283472" right="0.19685039370078741" top="0.74803149606299213" bottom="0.74803149606299213"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F10" sqref="F10"/>
    </sheetView>
  </sheetViews>
  <sheetFormatPr defaultRowHeight="15"/>
  <cols>
    <col min="1" max="1" width="9.140625" style="334"/>
    <col min="2" max="2" width="28.140625" style="334" customWidth="1"/>
    <col min="3" max="3" width="9.140625" style="334"/>
    <col min="4" max="4" width="9.140625" style="335"/>
    <col min="5" max="5" width="13.85546875" style="336" customWidth="1"/>
    <col min="6" max="6" width="13.5703125" style="336" customWidth="1"/>
    <col min="258" max="258" width="28.140625" customWidth="1"/>
    <col min="261" max="261" width="13.85546875" customWidth="1"/>
    <col min="262" max="262" width="13.5703125" customWidth="1"/>
    <col min="514" max="514" width="28.140625" customWidth="1"/>
    <col min="517" max="517" width="13.85546875" customWidth="1"/>
    <col min="518" max="518" width="13.5703125" customWidth="1"/>
    <col min="770" max="770" width="28.140625" customWidth="1"/>
    <col min="773" max="773" width="13.85546875" customWidth="1"/>
    <col min="774" max="774" width="13.5703125" customWidth="1"/>
    <col min="1026" max="1026" width="28.140625" customWidth="1"/>
    <col min="1029" max="1029" width="13.85546875" customWidth="1"/>
    <col min="1030" max="1030" width="13.5703125" customWidth="1"/>
    <col min="1282" max="1282" width="28.140625" customWidth="1"/>
    <col min="1285" max="1285" width="13.85546875" customWidth="1"/>
    <col min="1286" max="1286" width="13.5703125" customWidth="1"/>
    <col min="1538" max="1538" width="28.140625" customWidth="1"/>
    <col min="1541" max="1541" width="13.85546875" customWidth="1"/>
    <col min="1542" max="1542" width="13.5703125" customWidth="1"/>
    <col min="1794" max="1794" width="28.140625" customWidth="1"/>
    <col min="1797" max="1797" width="13.85546875" customWidth="1"/>
    <col min="1798" max="1798" width="13.5703125" customWidth="1"/>
    <col min="2050" max="2050" width="28.140625" customWidth="1"/>
    <col min="2053" max="2053" width="13.85546875" customWidth="1"/>
    <col min="2054" max="2054" width="13.5703125" customWidth="1"/>
    <col min="2306" max="2306" width="28.140625" customWidth="1"/>
    <col min="2309" max="2309" width="13.85546875" customWidth="1"/>
    <col min="2310" max="2310" width="13.5703125" customWidth="1"/>
    <col min="2562" max="2562" width="28.140625" customWidth="1"/>
    <col min="2565" max="2565" width="13.85546875" customWidth="1"/>
    <col min="2566" max="2566" width="13.5703125" customWidth="1"/>
    <col min="2818" max="2818" width="28.140625" customWidth="1"/>
    <col min="2821" max="2821" width="13.85546875" customWidth="1"/>
    <col min="2822" max="2822" width="13.5703125" customWidth="1"/>
    <col min="3074" max="3074" width="28.140625" customWidth="1"/>
    <col min="3077" max="3077" width="13.85546875" customWidth="1"/>
    <col min="3078" max="3078" width="13.5703125" customWidth="1"/>
    <col min="3330" max="3330" width="28.140625" customWidth="1"/>
    <col min="3333" max="3333" width="13.85546875" customWidth="1"/>
    <col min="3334" max="3334" width="13.5703125" customWidth="1"/>
    <col min="3586" max="3586" width="28.140625" customWidth="1"/>
    <col min="3589" max="3589" width="13.85546875" customWidth="1"/>
    <col min="3590" max="3590" width="13.5703125" customWidth="1"/>
    <col min="3842" max="3842" width="28.140625" customWidth="1"/>
    <col min="3845" max="3845" width="13.85546875" customWidth="1"/>
    <col min="3846" max="3846" width="13.5703125" customWidth="1"/>
    <col min="4098" max="4098" width="28.140625" customWidth="1"/>
    <col min="4101" max="4101" width="13.85546875" customWidth="1"/>
    <col min="4102" max="4102" width="13.5703125" customWidth="1"/>
    <col min="4354" max="4354" width="28.140625" customWidth="1"/>
    <col min="4357" max="4357" width="13.85546875" customWidth="1"/>
    <col min="4358" max="4358" width="13.5703125" customWidth="1"/>
    <col min="4610" max="4610" width="28.140625" customWidth="1"/>
    <col min="4613" max="4613" width="13.85546875" customWidth="1"/>
    <col min="4614" max="4614" width="13.5703125" customWidth="1"/>
    <col min="4866" max="4866" width="28.140625" customWidth="1"/>
    <col min="4869" max="4869" width="13.85546875" customWidth="1"/>
    <col min="4870" max="4870" width="13.5703125" customWidth="1"/>
    <col min="5122" max="5122" width="28.140625" customWidth="1"/>
    <col min="5125" max="5125" width="13.85546875" customWidth="1"/>
    <col min="5126" max="5126" width="13.5703125" customWidth="1"/>
    <col min="5378" max="5378" width="28.140625" customWidth="1"/>
    <col min="5381" max="5381" width="13.85546875" customWidth="1"/>
    <col min="5382" max="5382" width="13.5703125" customWidth="1"/>
    <col min="5634" max="5634" width="28.140625" customWidth="1"/>
    <col min="5637" max="5637" width="13.85546875" customWidth="1"/>
    <col min="5638" max="5638" width="13.5703125" customWidth="1"/>
    <col min="5890" max="5890" width="28.140625" customWidth="1"/>
    <col min="5893" max="5893" width="13.85546875" customWidth="1"/>
    <col min="5894" max="5894" width="13.5703125" customWidth="1"/>
    <col min="6146" max="6146" width="28.140625" customWidth="1"/>
    <col min="6149" max="6149" width="13.85546875" customWidth="1"/>
    <col min="6150" max="6150" width="13.5703125" customWidth="1"/>
    <col min="6402" max="6402" width="28.140625" customWidth="1"/>
    <col min="6405" max="6405" width="13.85546875" customWidth="1"/>
    <col min="6406" max="6406" width="13.5703125" customWidth="1"/>
    <col min="6658" max="6658" width="28.140625" customWidth="1"/>
    <col min="6661" max="6661" width="13.85546875" customWidth="1"/>
    <col min="6662" max="6662" width="13.5703125" customWidth="1"/>
    <col min="6914" max="6914" width="28.140625" customWidth="1"/>
    <col min="6917" max="6917" width="13.85546875" customWidth="1"/>
    <col min="6918" max="6918" width="13.5703125" customWidth="1"/>
    <col min="7170" max="7170" width="28.140625" customWidth="1"/>
    <col min="7173" max="7173" width="13.85546875" customWidth="1"/>
    <col min="7174" max="7174" width="13.5703125" customWidth="1"/>
    <col min="7426" max="7426" width="28.140625" customWidth="1"/>
    <col min="7429" max="7429" width="13.85546875" customWidth="1"/>
    <col min="7430" max="7430" width="13.5703125" customWidth="1"/>
    <col min="7682" max="7682" width="28.140625" customWidth="1"/>
    <col min="7685" max="7685" width="13.85546875" customWidth="1"/>
    <col min="7686" max="7686" width="13.5703125" customWidth="1"/>
    <col min="7938" max="7938" width="28.140625" customWidth="1"/>
    <col min="7941" max="7941" width="13.85546875" customWidth="1"/>
    <col min="7942" max="7942" width="13.5703125" customWidth="1"/>
    <col min="8194" max="8194" width="28.140625" customWidth="1"/>
    <col min="8197" max="8197" width="13.85546875" customWidth="1"/>
    <col min="8198" max="8198" width="13.5703125" customWidth="1"/>
    <col min="8450" max="8450" width="28.140625" customWidth="1"/>
    <col min="8453" max="8453" width="13.85546875" customWidth="1"/>
    <col min="8454" max="8454" width="13.5703125" customWidth="1"/>
    <col min="8706" max="8706" width="28.140625" customWidth="1"/>
    <col min="8709" max="8709" width="13.85546875" customWidth="1"/>
    <col min="8710" max="8710" width="13.5703125" customWidth="1"/>
    <col min="8962" max="8962" width="28.140625" customWidth="1"/>
    <col min="8965" max="8965" width="13.85546875" customWidth="1"/>
    <col min="8966" max="8966" width="13.5703125" customWidth="1"/>
    <col min="9218" max="9218" width="28.140625" customWidth="1"/>
    <col min="9221" max="9221" width="13.85546875" customWidth="1"/>
    <col min="9222" max="9222" width="13.5703125" customWidth="1"/>
    <col min="9474" max="9474" width="28.140625" customWidth="1"/>
    <col min="9477" max="9477" width="13.85546875" customWidth="1"/>
    <col min="9478" max="9478" width="13.5703125" customWidth="1"/>
    <col min="9730" max="9730" width="28.140625" customWidth="1"/>
    <col min="9733" max="9733" width="13.85546875" customWidth="1"/>
    <col min="9734" max="9734" width="13.5703125" customWidth="1"/>
    <col min="9986" max="9986" width="28.140625" customWidth="1"/>
    <col min="9989" max="9989" width="13.85546875" customWidth="1"/>
    <col min="9990" max="9990" width="13.5703125" customWidth="1"/>
    <col min="10242" max="10242" width="28.140625" customWidth="1"/>
    <col min="10245" max="10245" width="13.85546875" customWidth="1"/>
    <col min="10246" max="10246" width="13.5703125" customWidth="1"/>
    <col min="10498" max="10498" width="28.140625" customWidth="1"/>
    <col min="10501" max="10501" width="13.85546875" customWidth="1"/>
    <col min="10502" max="10502" width="13.5703125" customWidth="1"/>
    <col min="10754" max="10754" width="28.140625" customWidth="1"/>
    <col min="10757" max="10757" width="13.85546875" customWidth="1"/>
    <col min="10758" max="10758" width="13.5703125" customWidth="1"/>
    <col min="11010" max="11010" width="28.140625" customWidth="1"/>
    <col min="11013" max="11013" width="13.85546875" customWidth="1"/>
    <col min="11014" max="11014" width="13.5703125" customWidth="1"/>
    <col min="11266" max="11266" width="28.140625" customWidth="1"/>
    <col min="11269" max="11269" width="13.85546875" customWidth="1"/>
    <col min="11270" max="11270" width="13.5703125" customWidth="1"/>
    <col min="11522" max="11522" width="28.140625" customWidth="1"/>
    <col min="11525" max="11525" width="13.85546875" customWidth="1"/>
    <col min="11526" max="11526" width="13.5703125" customWidth="1"/>
    <col min="11778" max="11778" width="28.140625" customWidth="1"/>
    <col min="11781" max="11781" width="13.85546875" customWidth="1"/>
    <col min="11782" max="11782" width="13.5703125" customWidth="1"/>
    <col min="12034" max="12034" width="28.140625" customWidth="1"/>
    <col min="12037" max="12037" width="13.85546875" customWidth="1"/>
    <col min="12038" max="12038" width="13.5703125" customWidth="1"/>
    <col min="12290" max="12290" width="28.140625" customWidth="1"/>
    <col min="12293" max="12293" width="13.85546875" customWidth="1"/>
    <col min="12294" max="12294" width="13.5703125" customWidth="1"/>
    <col min="12546" max="12546" width="28.140625" customWidth="1"/>
    <col min="12549" max="12549" width="13.85546875" customWidth="1"/>
    <col min="12550" max="12550" width="13.5703125" customWidth="1"/>
    <col min="12802" max="12802" width="28.140625" customWidth="1"/>
    <col min="12805" max="12805" width="13.85546875" customWidth="1"/>
    <col min="12806" max="12806" width="13.5703125" customWidth="1"/>
    <col min="13058" max="13058" width="28.140625" customWidth="1"/>
    <col min="13061" max="13061" width="13.85546875" customWidth="1"/>
    <col min="13062" max="13062" width="13.5703125" customWidth="1"/>
    <col min="13314" max="13314" width="28.140625" customWidth="1"/>
    <col min="13317" max="13317" width="13.85546875" customWidth="1"/>
    <col min="13318" max="13318" width="13.5703125" customWidth="1"/>
    <col min="13570" max="13570" width="28.140625" customWidth="1"/>
    <col min="13573" max="13573" width="13.85546875" customWidth="1"/>
    <col min="13574" max="13574" width="13.5703125" customWidth="1"/>
    <col min="13826" max="13826" width="28.140625" customWidth="1"/>
    <col min="13829" max="13829" width="13.85546875" customWidth="1"/>
    <col min="13830" max="13830" width="13.5703125" customWidth="1"/>
    <col min="14082" max="14082" width="28.140625" customWidth="1"/>
    <col min="14085" max="14085" width="13.85546875" customWidth="1"/>
    <col min="14086" max="14086" width="13.5703125" customWidth="1"/>
    <col min="14338" max="14338" width="28.140625" customWidth="1"/>
    <col min="14341" max="14341" width="13.85546875" customWidth="1"/>
    <col min="14342" max="14342" width="13.5703125" customWidth="1"/>
    <col min="14594" max="14594" width="28.140625" customWidth="1"/>
    <col min="14597" max="14597" width="13.85546875" customWidth="1"/>
    <col min="14598" max="14598" width="13.5703125" customWidth="1"/>
    <col min="14850" max="14850" width="28.140625" customWidth="1"/>
    <col min="14853" max="14853" width="13.85546875" customWidth="1"/>
    <col min="14854" max="14854" width="13.5703125" customWidth="1"/>
    <col min="15106" max="15106" width="28.140625" customWidth="1"/>
    <col min="15109" max="15109" width="13.85546875" customWidth="1"/>
    <col min="15110" max="15110" width="13.5703125" customWidth="1"/>
    <col min="15362" max="15362" width="28.140625" customWidth="1"/>
    <col min="15365" max="15365" width="13.85546875" customWidth="1"/>
    <col min="15366" max="15366" width="13.5703125" customWidth="1"/>
    <col min="15618" max="15618" width="28.140625" customWidth="1"/>
    <col min="15621" max="15621" width="13.85546875" customWidth="1"/>
    <col min="15622" max="15622" width="13.5703125" customWidth="1"/>
    <col min="15874" max="15874" width="28.140625" customWidth="1"/>
    <col min="15877" max="15877" width="13.85546875" customWidth="1"/>
    <col min="15878" max="15878" width="13.5703125" customWidth="1"/>
    <col min="16130" max="16130" width="28.140625" customWidth="1"/>
    <col min="16133" max="16133" width="13.85546875" customWidth="1"/>
    <col min="16134" max="16134" width="13.5703125" customWidth="1"/>
  </cols>
  <sheetData>
    <row r="1" spans="1:6" ht="16.5" thickTop="1" thickBot="1">
      <c r="A1" s="316" t="s">
        <v>341</v>
      </c>
      <c r="B1" s="316" t="s">
        <v>342</v>
      </c>
      <c r="C1" s="316" t="s">
        <v>343</v>
      </c>
      <c r="D1" s="317" t="s">
        <v>207</v>
      </c>
      <c r="E1" s="318" t="s">
        <v>344</v>
      </c>
      <c r="F1" s="318" t="s">
        <v>345</v>
      </c>
    </row>
    <row r="2" spans="1:6" ht="16.5" thickTop="1" thickBot="1">
      <c r="A2" s="319"/>
      <c r="B2" s="320"/>
      <c r="C2" s="320"/>
      <c r="D2" s="321"/>
      <c r="E2" s="322"/>
      <c r="F2" s="323"/>
    </row>
    <row r="3" spans="1:6" ht="22.5" customHeight="1" thickBot="1">
      <c r="A3" s="356" t="s">
        <v>346</v>
      </c>
      <c r="B3" s="356"/>
      <c r="C3" s="356"/>
      <c r="D3" s="356"/>
      <c r="E3" s="356"/>
      <c r="F3" s="356"/>
    </row>
    <row r="4" spans="1:6" ht="75">
      <c r="A4" s="324">
        <v>1</v>
      </c>
      <c r="B4" s="325" t="s">
        <v>347</v>
      </c>
      <c r="C4" s="324" t="s">
        <v>33</v>
      </c>
      <c r="D4" s="326">
        <v>1</v>
      </c>
      <c r="E4" s="327"/>
      <c r="F4" s="327">
        <f t="shared" ref="F4:F11" si="0">D4*E4</f>
        <v>0</v>
      </c>
    </row>
    <row r="5" spans="1:6" ht="195">
      <c r="A5" s="324">
        <v>2</v>
      </c>
      <c r="B5" s="325" t="s">
        <v>348</v>
      </c>
      <c r="C5" s="324" t="s">
        <v>33</v>
      </c>
      <c r="D5" s="326">
        <v>1</v>
      </c>
      <c r="E5" s="327"/>
      <c r="F5" s="327">
        <f t="shared" si="0"/>
        <v>0</v>
      </c>
    </row>
    <row r="6" spans="1:6" ht="75">
      <c r="A6" s="324">
        <v>3</v>
      </c>
      <c r="B6" s="328" t="s">
        <v>349</v>
      </c>
      <c r="C6" s="324" t="s">
        <v>112</v>
      </c>
      <c r="D6" s="326">
        <v>65</v>
      </c>
      <c r="E6" s="327"/>
      <c r="F6" s="327">
        <f t="shared" si="0"/>
        <v>0</v>
      </c>
    </row>
    <row r="7" spans="1:6" ht="75">
      <c r="A7" s="324">
        <v>4</v>
      </c>
      <c r="B7" s="328" t="s">
        <v>350</v>
      </c>
      <c r="C7" s="324" t="s">
        <v>112</v>
      </c>
      <c r="D7" s="326">
        <v>60</v>
      </c>
      <c r="E7" s="327"/>
      <c r="F7" s="327">
        <f t="shared" si="0"/>
        <v>0</v>
      </c>
    </row>
    <row r="8" spans="1:6" ht="60">
      <c r="A8" s="329">
        <v>5</v>
      </c>
      <c r="B8" s="325" t="s">
        <v>351</v>
      </c>
      <c r="C8" s="329" t="s">
        <v>112</v>
      </c>
      <c r="D8" s="330">
        <v>250</v>
      </c>
      <c r="E8" s="327"/>
      <c r="F8" s="327">
        <f t="shared" si="0"/>
        <v>0</v>
      </c>
    </row>
    <row r="9" spans="1:6" ht="45">
      <c r="A9" s="329">
        <v>6</v>
      </c>
      <c r="B9" s="325" t="s">
        <v>352</v>
      </c>
      <c r="C9" s="329" t="s">
        <v>33</v>
      </c>
      <c r="D9" s="331">
        <v>3</v>
      </c>
      <c r="E9" s="327"/>
      <c r="F9" s="327">
        <f t="shared" si="0"/>
        <v>0</v>
      </c>
    </row>
    <row r="10" spans="1:6" ht="60">
      <c r="A10" s="329">
        <v>7</v>
      </c>
      <c r="B10" s="325" t="s">
        <v>353</v>
      </c>
      <c r="C10" s="329" t="s">
        <v>33</v>
      </c>
      <c r="D10" s="330">
        <v>1</v>
      </c>
      <c r="E10" s="327"/>
      <c r="F10" s="327">
        <f t="shared" si="0"/>
        <v>0</v>
      </c>
    </row>
    <row r="11" spans="1:6" ht="105.75" thickBot="1">
      <c r="A11" s="329">
        <v>8</v>
      </c>
      <c r="B11" s="332" t="s">
        <v>354</v>
      </c>
      <c r="C11" s="329" t="s">
        <v>33</v>
      </c>
      <c r="D11" s="326">
        <v>1</v>
      </c>
      <c r="E11" s="327"/>
      <c r="F11" s="327">
        <f t="shared" si="0"/>
        <v>0</v>
      </c>
    </row>
    <row r="12" spans="1:6" ht="20.25" customHeight="1" thickBot="1">
      <c r="A12" s="357" t="s">
        <v>355</v>
      </c>
      <c r="B12" s="357"/>
      <c r="C12" s="357"/>
      <c r="D12" s="357"/>
      <c r="E12" s="357"/>
      <c r="F12" s="333">
        <f>SUM(F4:F11)</f>
        <v>0</v>
      </c>
    </row>
    <row r="13" spans="1:6">
      <c r="E13" s="339" t="s">
        <v>36</v>
      </c>
      <c r="F13" s="336">
        <f>F12*0.25</f>
        <v>0</v>
      </c>
    </row>
    <row r="14" spans="1:6">
      <c r="E14" s="339" t="s">
        <v>37</v>
      </c>
      <c r="F14" s="336">
        <f>F12+F13</f>
        <v>0</v>
      </c>
    </row>
    <row r="15" spans="1:6" ht="15.75">
      <c r="A15"/>
      <c r="B15" s="337"/>
      <c r="C15" s="338"/>
    </row>
    <row r="16" spans="1:6">
      <c r="A16"/>
      <c r="B16"/>
      <c r="C16" s="338"/>
    </row>
  </sheetData>
  <mergeCells count="2">
    <mergeCell ref="A3:F3"/>
    <mergeCell ref="A12:E12"/>
  </mergeCells>
  <pageMargins left="0.70866141732283472" right="0.70866141732283472"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J25" sqref="J25"/>
    </sheetView>
  </sheetViews>
  <sheetFormatPr defaultRowHeight="15"/>
  <cols>
    <col min="1" max="1" width="6" customWidth="1"/>
    <col min="2" max="2" width="18.28515625" customWidth="1"/>
    <col min="6" max="6" width="6" customWidth="1"/>
    <col min="8" max="8" width="18.42578125" style="24" customWidth="1"/>
  </cols>
  <sheetData>
    <row r="1" spans="1:8" ht="15.75">
      <c r="A1" s="50"/>
      <c r="B1" s="51" t="s">
        <v>35</v>
      </c>
      <c r="C1" s="50"/>
      <c r="D1" s="50"/>
      <c r="E1" s="50"/>
      <c r="F1" s="50"/>
      <c r="G1" s="50"/>
      <c r="H1" s="52"/>
    </row>
    <row r="2" spans="1:8" ht="15.75">
      <c r="A2" s="50"/>
      <c r="B2" s="50"/>
      <c r="C2" s="50"/>
      <c r="D2" s="50"/>
      <c r="E2" s="50"/>
      <c r="F2" s="50"/>
      <c r="G2" s="50"/>
      <c r="H2" s="52"/>
    </row>
    <row r="3" spans="1:8" ht="15.75">
      <c r="A3" s="50"/>
      <c r="B3" s="50"/>
      <c r="C3" s="50"/>
      <c r="D3" s="50"/>
      <c r="E3" s="50"/>
      <c r="F3" s="50"/>
      <c r="G3" s="50"/>
      <c r="H3" s="52"/>
    </row>
    <row r="4" spans="1:8" ht="15.75">
      <c r="A4" s="50"/>
      <c r="B4" s="53" t="s">
        <v>356</v>
      </c>
      <c r="C4" s="50"/>
      <c r="D4" s="50"/>
      <c r="E4" s="50"/>
      <c r="F4" s="50"/>
      <c r="G4" s="50"/>
      <c r="H4" s="52">
        <f>'GO radovi'!G254</f>
        <v>0</v>
      </c>
    </row>
    <row r="5" spans="1:8" ht="15.75">
      <c r="A5" s="50"/>
      <c r="B5" s="340" t="s">
        <v>357</v>
      </c>
      <c r="C5" s="50"/>
      <c r="D5" s="50"/>
      <c r="E5" s="50"/>
      <c r="F5" s="50"/>
      <c r="G5" s="50"/>
      <c r="H5" s="52">
        <f>'VODOVOD I KANALIZACIJA'!F260</f>
        <v>0</v>
      </c>
    </row>
    <row r="6" spans="1:8" ht="15.75">
      <c r="A6" s="50"/>
      <c r="B6" s="340" t="s">
        <v>358</v>
      </c>
      <c r="C6" s="50"/>
      <c r="D6" s="50"/>
      <c r="E6" s="50"/>
      <c r="F6" s="50"/>
      <c r="G6" s="50"/>
      <c r="H6" s="52">
        <f>STROJARSKI!H200</f>
        <v>0</v>
      </c>
    </row>
    <row r="7" spans="1:8" ht="15.75">
      <c r="A7" s="50"/>
      <c r="B7" s="340" t="s">
        <v>359</v>
      </c>
      <c r="C7" s="50"/>
      <c r="D7" s="50"/>
      <c r="E7" s="50"/>
      <c r="F7" s="50"/>
      <c r="G7" s="50"/>
      <c r="H7" s="52">
        <f>ELEKTRO!F12</f>
        <v>0</v>
      </c>
    </row>
    <row r="8" spans="1:8" ht="15.75">
      <c r="A8" s="50"/>
      <c r="B8" s="50"/>
      <c r="C8" s="50"/>
      <c r="D8" s="50"/>
      <c r="E8" s="50"/>
      <c r="F8" s="50"/>
      <c r="G8" s="50"/>
      <c r="H8" s="52"/>
    </row>
    <row r="9" spans="1:8" ht="15.75">
      <c r="A9" s="50"/>
      <c r="B9" s="50"/>
      <c r="C9" s="50"/>
      <c r="D9" s="50"/>
      <c r="E9" s="50"/>
      <c r="F9" s="50"/>
      <c r="G9" s="50"/>
      <c r="H9" s="52"/>
    </row>
    <row r="10" spans="1:8" ht="15.75">
      <c r="A10" s="50"/>
      <c r="B10" s="56" t="s">
        <v>37</v>
      </c>
      <c r="C10" s="54"/>
      <c r="D10" s="54"/>
      <c r="E10" s="54"/>
      <c r="F10" s="54"/>
      <c r="G10" s="54"/>
      <c r="H10" s="55">
        <f>SUM(H4:H7)</f>
        <v>0</v>
      </c>
    </row>
    <row r="11" spans="1:8" ht="15.75">
      <c r="A11" s="50"/>
      <c r="B11" s="57" t="s">
        <v>36</v>
      </c>
      <c r="C11" s="50"/>
      <c r="D11" s="50"/>
      <c r="E11" s="50"/>
      <c r="F11" s="50"/>
      <c r="G11" s="50"/>
      <c r="H11" s="52">
        <f>H10*0.25</f>
        <v>0</v>
      </c>
    </row>
    <row r="12" spans="1:8" ht="15.75">
      <c r="A12" s="50"/>
      <c r="B12" s="50"/>
      <c r="C12" s="50"/>
      <c r="D12" s="50"/>
      <c r="E12" s="50"/>
      <c r="F12" s="50"/>
      <c r="G12" s="50"/>
      <c r="H12" s="52"/>
    </row>
    <row r="13" spans="1:8" ht="15.75">
      <c r="A13" s="50"/>
      <c r="B13" s="54" t="s">
        <v>37</v>
      </c>
      <c r="C13" s="54"/>
      <c r="D13" s="54"/>
      <c r="E13" s="54"/>
      <c r="F13" s="54"/>
      <c r="G13" s="54"/>
      <c r="H13" s="55">
        <f>H10+H11</f>
        <v>0</v>
      </c>
    </row>
    <row r="14" spans="1:8">
      <c r="A14" s="58"/>
      <c r="B14" s="58"/>
      <c r="C14" s="58"/>
      <c r="D14" s="58"/>
      <c r="E14" s="58"/>
      <c r="F14" s="58"/>
      <c r="G14" s="58"/>
      <c r="H14" s="59"/>
    </row>
    <row r="15" spans="1:8">
      <c r="A15" s="33"/>
      <c r="B15" s="33"/>
      <c r="C15" s="33"/>
      <c r="D15" s="33"/>
      <c r="E15" s="33"/>
      <c r="F15" s="33"/>
      <c r="G15" s="33"/>
      <c r="H15" s="34"/>
    </row>
    <row r="16" spans="1:8" ht="15.75">
      <c r="A16" s="50"/>
      <c r="B16" s="50"/>
      <c r="C16" s="50"/>
      <c r="D16" s="50"/>
      <c r="E16" s="50"/>
      <c r="F16" s="50"/>
      <c r="G16" s="50"/>
      <c r="H16" s="52"/>
    </row>
    <row r="17" spans="1:8" ht="15.75">
      <c r="A17" s="50"/>
      <c r="B17" s="50"/>
      <c r="C17" s="50"/>
      <c r="D17" s="50"/>
      <c r="E17" s="50"/>
      <c r="F17" s="50"/>
      <c r="G17" s="50"/>
      <c r="H17" s="52"/>
    </row>
    <row r="18" spans="1:8" ht="15.75">
      <c r="A18" s="50"/>
      <c r="B18" s="50"/>
      <c r="C18" s="50"/>
      <c r="D18" s="50"/>
      <c r="E18" s="50"/>
      <c r="F18" s="50"/>
      <c r="G18" s="50"/>
      <c r="H18" s="5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GO radovi</vt:lpstr>
      <vt:lpstr>VODOVOD I KANALIZACIJA</vt:lpstr>
      <vt:lpstr>STROJARSKI</vt:lpstr>
      <vt:lpstr>ELEKTRO</vt:lpstr>
      <vt:lpstr>rekapitulacija</vt:lpstr>
      <vt:lpstr>ELEKTRO!Print_Area</vt:lpstr>
      <vt:lpstr>'GO radovi'!Print_Area</vt:lpstr>
      <vt:lpstr>rekapitulacija!Print_Area</vt:lpstr>
      <vt:lpstr>STROJARSKI!Print_Area</vt:lpstr>
      <vt:lpstr>'VODOVOD I KANALIZACIJA'!Print_Area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Slađana</dc:creator>
  <cp:lastModifiedBy>Daniel</cp:lastModifiedBy>
  <cp:lastPrinted>2016-03-15T08:12:37Z</cp:lastPrinted>
  <dcterms:created xsi:type="dcterms:W3CDTF">2013-10-10T10:45:24Z</dcterms:created>
  <dcterms:modified xsi:type="dcterms:W3CDTF">2017-08-27T19:58:41Z</dcterms:modified>
</cp:coreProperties>
</file>